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 firstSheet="2" activeTab="2"/>
  </bookViews>
  <sheets>
    <sheet name="Лист1" sheetId="1" r:id="rId1"/>
    <sheet name="Реестр источников доходов СМР " sheetId="2" r:id="rId2"/>
    <sheet name="Реестр источников доходов СМР" sheetId="4" r:id="rId3"/>
  </sheets>
  <definedNames>
    <definedName name="_xlnm.Print_Titles" localSheetId="2">'Реестр источников доходов СМР'!$6:$9</definedName>
  </definedNames>
  <calcPr calcId="145621"/>
</workbook>
</file>

<file path=xl/calcChain.xml><?xml version="1.0" encoding="utf-8"?>
<calcChain xmlns="http://schemas.openxmlformats.org/spreadsheetml/2006/main">
  <c r="L83" i="4" l="1"/>
  <c r="K83" i="4"/>
  <c r="J102" i="4"/>
  <c r="K102" i="4"/>
  <c r="L102" i="4"/>
  <c r="L76" i="4"/>
  <c r="K76" i="4"/>
  <c r="J83" i="4"/>
  <c r="J76" i="4"/>
  <c r="L82" i="4"/>
  <c r="K82" i="4"/>
  <c r="J82" i="4"/>
  <c r="L81" i="4"/>
  <c r="K81" i="4"/>
  <c r="J81" i="4"/>
  <c r="I83" i="4"/>
  <c r="I82" i="4"/>
  <c r="I81" i="4" l="1"/>
  <c r="I60" i="4" l="1"/>
  <c r="I10" i="4"/>
  <c r="L10" i="4"/>
  <c r="J10" i="4"/>
  <c r="K10" i="4"/>
  <c r="I102" i="4" l="1"/>
  <c r="N10" i="4"/>
  <c r="J14" i="4"/>
  <c r="K14" i="4"/>
  <c r="L14" i="4"/>
  <c r="I14" i="4"/>
  <c r="O80" i="4"/>
  <c r="N80" i="4"/>
  <c r="F102" i="4" l="1"/>
  <c r="G13" i="4" l="1"/>
  <c r="H13" i="4"/>
  <c r="G10" i="4"/>
  <c r="H10" i="4"/>
  <c r="G102" i="4" l="1"/>
  <c r="H102" i="4"/>
</calcChain>
</file>

<file path=xl/sharedStrings.xml><?xml version="1.0" encoding="utf-8"?>
<sst xmlns="http://schemas.openxmlformats.org/spreadsheetml/2006/main" count="469" uniqueCount="327">
  <si>
    <r>
      <t xml:space="preserve">Форма реестра, фрагмента  источников доходов местного бюджета </t>
    </r>
    <r>
      <rPr>
        <sz val="12"/>
        <color theme="1"/>
        <rFont val="Times New Roman"/>
        <family val="1"/>
        <charset val="204"/>
      </rPr>
      <t>муниципального образования «город Саянск»</t>
    </r>
  </si>
  <si>
    <t>№ п/п</t>
  </si>
  <si>
    <t>Наименование источника доходов</t>
  </si>
  <si>
    <t>Код бюджетной классификации</t>
  </si>
  <si>
    <t>Нормативное правовое регулирование, определяющее возникновение источника доходов и порядок расчета</t>
  </si>
  <si>
    <t>размеры</t>
  </si>
  <si>
    <t>ставки</t>
  </si>
  <si>
    <t>льготы</t>
  </si>
  <si>
    <t>органы, осуществляющие взимание источника дохода</t>
  </si>
  <si>
    <r>
      <t xml:space="preserve">Нормативы распределения в бюджет </t>
    </r>
    <r>
      <rPr>
        <sz val="10"/>
        <color theme="1"/>
        <rFont val="Times New Roman"/>
        <family val="1"/>
        <charset val="204"/>
      </rPr>
      <t>муниципального образования «город Саянск»</t>
    </r>
  </si>
  <si>
    <r>
      <t xml:space="preserve">Объем доходов бюджета </t>
    </r>
    <r>
      <rPr>
        <sz val="10"/>
        <color theme="1"/>
        <rFont val="Times New Roman"/>
        <family val="1"/>
        <charset val="204"/>
      </rPr>
      <t>муниципального образования «город Саянск»</t>
    </r>
    <r>
      <rPr>
        <sz val="10"/>
        <color rgb="FF000000"/>
        <rFont val="Times New Roman"/>
        <family val="1"/>
        <charset val="204"/>
      </rPr>
      <t>(тыс. руб.)</t>
    </r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</si>
  <si>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</si>
  <si>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</si>
  <si>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</si>
  <si>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муниципального образования</t>
  </si>
  <si>
    <t>отчетный финансовый год</t>
  </si>
  <si>
    <t>текущий финансовый год</t>
  </si>
  <si>
    <t>очередной финансовый год</t>
  </si>
  <si>
    <t>плановый период</t>
  </si>
  <si>
    <t>наименование и реквизиты НПА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</si>
  <si>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</si>
  <si>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</si>
  <si>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</si>
  <si>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</si>
  <si>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+ 1</t>
  </si>
  <si>
    <t>финансовый год + 2</t>
  </si>
  <si>
    <r>
      <t xml:space="preserve"> Рреестр  источников доходов бюджета Соболевского </t>
    </r>
    <r>
      <rPr>
        <sz val="12"/>
        <color theme="1"/>
        <rFont val="Times New Roman"/>
        <family val="1"/>
        <charset val="204"/>
      </rPr>
      <t>муниципального района</t>
    </r>
  </si>
  <si>
    <r>
      <t xml:space="preserve">Объем доходов бюджета </t>
    </r>
    <r>
      <rPr>
        <sz val="10"/>
        <color theme="1"/>
        <rFont val="Times New Roman"/>
        <family val="1"/>
        <charset val="204"/>
      </rPr>
      <t xml:space="preserve">муниципального района </t>
    </r>
    <r>
      <rPr>
        <sz val="10"/>
        <color rgb="FF000000"/>
        <rFont val="Times New Roman"/>
        <family val="1"/>
        <charset val="204"/>
      </rPr>
      <t>(тыс. руб.)</t>
    </r>
  </si>
  <si>
    <r>
      <t xml:space="preserve">Нормативы распределения в бюджет  </t>
    </r>
    <r>
      <rPr>
        <sz val="10"/>
        <color theme="1"/>
        <rFont val="Times New Roman"/>
        <family val="1"/>
        <charset val="204"/>
      </rPr>
      <t>муниципального района</t>
    </r>
  </si>
  <si>
    <t>Налоговые и неналоговые доходы</t>
  </si>
  <si>
    <t>Налоги на прибыль, доходы</t>
  </si>
  <si>
    <t>Налог на прибыль организаций</t>
  </si>
  <si>
    <t xml:space="preserve">Налог на доходы физических лиц </t>
  </si>
  <si>
    <t>Налоги на товары (работы,услуги), реализуемые на территории Российской Федерации</t>
  </si>
  <si>
    <t xml:space="preserve">Доходы от уплаты акцизов на дизельное топливо 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</si>
  <si>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  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</si>
  <si>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  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</si>
  <si>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 Доходы от уплаты акцизов на  прямогонный бензин, подлежащие  распределению между бюджетами  субъектов Российской Федерации и  местными бюджетами с учетом  установленных дифференцированных  нормативов отчислений в местные  бюджеты</t>
  </si>
  <si>
    <t>Налоги на совокупный доход</t>
  </si>
  <si>
    <t>Налог, взимаемый в связи с применением упрощенной системы налогооблажения</t>
  </si>
  <si>
    <t xml:space="preserve">Налог, взимаемый   с применением упрощенной системы налогооблажения 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</si>
  <si>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</si>
  <si>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</si>
  <si>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налообложения</t>
  </si>
  <si>
    <t>Налоги на имущество</t>
  </si>
  <si>
    <t>Земельный налог</t>
  </si>
  <si>
    <t xml:space="preserve">Налог на имущество  организаций </t>
  </si>
  <si>
    <t>Налог на имуществофизических лиц, взимаемый по ставкам.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</si>
  <si>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</si>
  <si>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</si>
  <si>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</si>
  <si>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Задолженность по отмененным налогам, сборам и иным обязательным платежам.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</si>
  <si>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</si>
  <si>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</si>
  <si>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</si>
  <si>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</si>
  <si>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</si>
  <si>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</si>
  <si>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Платежи при пользовании природными ресурсами</t>
  </si>
  <si>
    <t>Плата за иные виды негативного воздействия на окружающую среду</t>
  </si>
  <si>
    <t xml:space="preserve"> Доходы от оказания платных услуг (работ) и компенсации затрат государства</t>
  </si>
  <si>
    <t xml:space="preserve">Прочие доходы от оказания платных услуг (работ) получателями средств бюджетов муниципальных районов  </t>
  </si>
  <si>
    <t>Прочие доходы от компенсации затрат бюджетов муниципальных районов</t>
  </si>
  <si>
    <t>ДОХОДЫ ОТ ПРОДАЖИ МАТЕРИАЛЬНЫХ И НЕМАТЕРИАЛЬНЫХ АКТИВОВ</t>
  </si>
  <si>
    <t xml:space="preserve"> Доходы   от   реализации   иного  имущества,        находящегося в  собственности      муниципальных  районов     (за      исключением  имущества муниципальных  бюджетных      и      автономных  учреждений,  а  также  имущества  муниципальных          унитарных  предприятий,   в    том    числе казенных),  в  части  реализации  основных средств  по  указанному  имуществу</t>
  </si>
  <si>
    <t>Доходы от продажи земельных участков,государственная собственность 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</si>
  <si>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</si>
  <si>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Штрафы,санкции,возмещение ущерба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</si>
  <si>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</si>
  <si>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Кодеском Российской Федерации об административных правонарушениях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</si>
  <si>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   </t>
  </si>
  <si>
    <t>Денежные взыскания (штрафы) за нарушение законодательства Российской Федерации об охране и ипользовании животного мира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</si>
  <si>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</si>
  <si>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Суммы по искам о возмещении вреда, причиненного окружающей среде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</si>
  <si>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</si>
  <si>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неналоговые доходы бюджетов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</si>
  <si>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</si>
  <si>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</si>
  <si>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</si>
  <si>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</si>
  <si>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</si>
  <si>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</si>
  <si>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</si>
  <si>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</si>
  <si>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</si>
  <si>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Иные межбюджетные трансферты</t>
  </si>
  <si>
    <t>Прочие безвозмездные поступления</t>
  </si>
  <si>
    <t>Прочие безвозмездные поступления в бюджеты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</si>
  <si>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</si>
  <si>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</si>
  <si>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100 00000 00 0000 0000</t>
  </si>
  <si>
    <t>1 01 00000 00 0000 000</t>
  </si>
  <si>
    <t>1 01 01000 00 0000 110</t>
  </si>
  <si>
    <t>1 01 02000 01 0000 110</t>
  </si>
  <si>
    <t>1 03 00000 00 0000 000</t>
  </si>
  <si>
    <t>103 02230 01 0000 110</t>
  </si>
  <si>
    <t>103 02240 01 0000 110</t>
  </si>
  <si>
    <t>103 02250 01 0000 110</t>
  </si>
  <si>
    <t>103 02260 01 0000 110</t>
  </si>
  <si>
    <t>1 05 00000 00 0000 000</t>
  </si>
  <si>
    <t>1 05 01010 01 0000 110</t>
  </si>
  <si>
    <t>1 05 01020 01 1000 110</t>
  </si>
  <si>
    <t>1 05 02000 02 0000 110</t>
  </si>
  <si>
    <t>1 05 03000 01 0000 110</t>
  </si>
  <si>
    <t>1 05 04000 02 0000 110</t>
  </si>
  <si>
    <t>1 06 00000 00 0000 000</t>
  </si>
  <si>
    <t>1 06 06000 00 0000 110</t>
  </si>
  <si>
    <t>1 06 02000 02 0000 110</t>
  </si>
  <si>
    <t>1 06 01030 10 0000 110</t>
  </si>
  <si>
    <t>1 06 06013 10 0000 110</t>
  </si>
  <si>
    <t>1 06 06013 05 0000 110</t>
  </si>
  <si>
    <t>1 08 00000 00 0000 000</t>
  </si>
  <si>
    <t>1 08 03010 01 0000 110</t>
  </si>
  <si>
    <t>1 09 00000 00 0000 000</t>
  </si>
  <si>
    <t>1 11 00000 00 0000 000</t>
  </si>
  <si>
    <t>1 11 05013 05 0000 120</t>
  </si>
  <si>
    <t>1 11 05013 10 0000 120</t>
  </si>
  <si>
    <t>1 11 05035 05 0000 120</t>
  </si>
  <si>
    <t>1 11 05075 05 0000 120</t>
  </si>
  <si>
    <t>1 11 09045 05 0000 120</t>
  </si>
  <si>
    <t>1 12 00000 00 0000 000</t>
  </si>
  <si>
    <t xml:space="preserve">1 12 01050 01 0000 120 </t>
  </si>
  <si>
    <t>1 13 00000 00 0000 000</t>
  </si>
  <si>
    <t>1 13 01995 05 0000 130</t>
  </si>
  <si>
    <t>113 02995 05 0000 130</t>
  </si>
  <si>
    <t>1 14 00000 00 0000 000</t>
  </si>
  <si>
    <t>114 02053 05 0000 410</t>
  </si>
  <si>
    <t>114 06013 05 0000 430</t>
  </si>
  <si>
    <t>114 06013 10 0000 430</t>
  </si>
  <si>
    <t>1 16 00000 00 0000 000</t>
  </si>
  <si>
    <t>1 16 03010 01 0000 140</t>
  </si>
  <si>
    <t>1 16 03030 01 0000 140</t>
  </si>
  <si>
    <t>1 16 21000 00 0000 140</t>
  </si>
  <si>
    <t>1 16 25030 01 0000 140</t>
  </si>
  <si>
    <t>1 16 28000 01 0000 140</t>
  </si>
  <si>
    <t>1 16 35000 00 0000 140</t>
  </si>
  <si>
    <t>1 16 90050 05 0000 140</t>
  </si>
  <si>
    <t>117  05050 05 0000 180</t>
  </si>
  <si>
    <t>2 00 00000 00 0000 000</t>
  </si>
  <si>
    <t>2 02 00000 00 0000 000</t>
  </si>
  <si>
    <t>2 02 01000 00 0000 000</t>
  </si>
  <si>
    <t>2 02 01000 00 0000 151</t>
  </si>
  <si>
    <t>202 01003 05 0000 151</t>
  </si>
  <si>
    <t>2 02 02000 00 0000 000</t>
  </si>
  <si>
    <t>2 02 02000 00 0000 151</t>
  </si>
  <si>
    <t>2 02 02999 05 0000 151</t>
  </si>
  <si>
    <t>2 02 03000 00 0000 000</t>
  </si>
  <si>
    <t>2 02 03000 00 0000 151</t>
  </si>
  <si>
    <t>2 02 04000 00 0000 000</t>
  </si>
  <si>
    <t>2 02  04014 05 0000 151</t>
  </si>
  <si>
    <t>2 02 04000 00 0000 151</t>
  </si>
  <si>
    <t>2 07 00000 00 0000 000</t>
  </si>
  <si>
    <t>2 07 05000 05 0000 180</t>
  </si>
  <si>
    <t>2 19 00000 00 0000 000</t>
  </si>
  <si>
    <t>2 19 05000 05 0000 151</t>
  </si>
  <si>
    <t>МИНИСТЕРСТВО ЖКХ И ЭНЕРГЕТИКИ КАМЧАТСКОГО КРАЯ</t>
  </si>
  <si>
    <t xml:space="preserve">Нормативы распределения в бюджет </t>
  </si>
  <si>
    <t>Субвенции бюджетам муниципальных районов на государственную регистрацию актов гражданского состояния</t>
  </si>
  <si>
    <t xml:space="preserve"> Субвенции бюджетам муниципальных
 районов      на       выполнение
 передаваемых          полномочий
 субъектов Российской Федерации
</t>
  </si>
  <si>
    <t xml:space="preserve"> Прочие     субсидии     бюджетам
 муниципальных районов
</t>
  </si>
  <si>
    <t>842 202 01003 05 0000 151</t>
  </si>
  <si>
    <t>Администрация Устьевого сельского поселения</t>
  </si>
  <si>
    <t>Администрация Крутогоровского сельского поселения</t>
  </si>
  <si>
    <t>Управление Федеральной налоговой службы по Камчатскому краю</t>
  </si>
  <si>
    <t>Управление Федерального казначейства по Камчатскому краю</t>
  </si>
  <si>
    <t>000 1 01 00000 00 0000 000</t>
  </si>
  <si>
    <t>000 1 05 00000 00 0000 000</t>
  </si>
  <si>
    <t>Администрация Соболевского муниципального района Камчатского края</t>
  </si>
  <si>
    <t>Управление образования администрации Соболевского муниципального района Камчатского края</t>
  </si>
  <si>
    <t>Управление Федеральной службы по надзору в сфере природопользования по Камчатскому краю</t>
  </si>
  <si>
    <t>Муниципальное казенное учреждение культуры "Соболевский районный историко-краеведческий музей"</t>
  </si>
  <si>
    <t>902 113 02995 05 0000 130</t>
  </si>
  <si>
    <t>903 113 02995 05 0000 130</t>
  </si>
  <si>
    <t>904 113 02995 05 0000 130</t>
  </si>
  <si>
    <t>905 113 02995 05 0000 130</t>
  </si>
  <si>
    <t>Комитет по бюджету и финансам администрации Соболевского муниципального района Камчатского края</t>
  </si>
  <si>
    <t>Управление Министерства внутренних дел Российской Федерации по Камчатскому краю</t>
  </si>
  <si>
    <t>Федеральное  агентство  по рыболовству по Камчатскому краю</t>
  </si>
  <si>
    <t>Федеральная служба по надзору в сфере защиты прав потребителей</t>
  </si>
  <si>
    <t>048 1 16 90050 05 0000 140</t>
  </si>
  <si>
    <t>Управление Федеральной службы по ветеринарному и фитосанитарному надзору по Камчатскому краю</t>
  </si>
  <si>
    <t>081 1 16 90050 05 0000 140</t>
  </si>
  <si>
    <t>141 1 16 90050 05 0000 140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</si>
  <si>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Камчатскому краю</t>
  </si>
  <si>
    <t>177 1 16 90050 05 0000 140</t>
  </si>
  <si>
    <t>Управление Министерства юстиции Российской Федерации по Камчатскому краю</t>
  </si>
  <si>
    <t>318 1 16 90050 05 0000 140</t>
  </si>
  <si>
    <t>Агентство по ветеринарии Камчатского края</t>
  </si>
  <si>
    <t>832 1 16 90050 05 0000 140</t>
  </si>
  <si>
    <t>Агентство лесного хозяйства и охраны животного мира Камчатского края</t>
  </si>
  <si>
    <t>848 1 16 25000 01 0000 140</t>
  </si>
  <si>
    <t>902 1 16 33000 00 0000 140</t>
  </si>
  <si>
    <t>903 1 16 33000 00 0000 140</t>
  </si>
  <si>
    <t>904 1 16 33000 00 0000 140</t>
  </si>
  <si>
    <t>905 1 16 33000 00 0000 140</t>
  </si>
  <si>
    <t>ВСЕГО ДОХОДОВ</t>
  </si>
  <si>
    <t>Наименование источника доходов (наименование кода бюджетной классификации)</t>
  </si>
  <si>
    <t xml:space="preserve">наименование главных администраторов доходов районного бюджета </t>
  </si>
  <si>
    <t xml:space="preserve">Дотации бюджетам муниципальных районов на выравнивание бюджетной обеспеченности   </t>
  </si>
  <si>
    <t>810 2 02 02999 05 0000 151</t>
  </si>
  <si>
    <t>813 202 35260 05 0000 151</t>
  </si>
  <si>
    <t>810 202 30024 05 0000 151</t>
  </si>
  <si>
    <t>822 202 30024 05 0000 151</t>
  </si>
  <si>
    <t>МИН ИМУЩ ОТНШ КК</t>
  </si>
  <si>
    <t xml:space="preserve">Межбюджетные трансферты, передаваемые бюджетам на поддержку экономического и социального развития коренных малочисленных народов Севера, Сибири и Дальнего Востока         </t>
  </si>
  <si>
    <t>853 2 02  45091 05 0000 151</t>
  </si>
  <si>
    <t xml:space="preserve"> 2 02  45091 00 0000 151</t>
  </si>
  <si>
    <t>МИН ТЕРРИТРАЗВ КК</t>
  </si>
  <si>
    <t xml:space="preserve"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         </t>
  </si>
  <si>
    <t>Агентство по обращению с отходами Камчатского края</t>
  </si>
  <si>
    <t>Мин спрта и молод.пол-ки КК</t>
  </si>
  <si>
    <t>Выплата единовременного пособия при всех формах устройства детей , лишенных родительского попечения в семью</t>
  </si>
  <si>
    <t xml:space="preserve">Министерство финансов Камчатского края </t>
  </si>
  <si>
    <t xml:space="preserve">Министерство территориального развития Камчатского края </t>
  </si>
  <si>
    <t xml:space="preserve">Министерство образования Камчатского края </t>
  </si>
  <si>
    <t>Администрация Соболевского муниципального района</t>
  </si>
  <si>
    <t>902 2 02  40014 05 0000 151</t>
  </si>
  <si>
    <t>Министерство жилищно-коммунального хозяйства и энергетики Камчатского края</t>
  </si>
  <si>
    <r>
      <t xml:space="preserve"> Реестр  источников доходов бюджета Соболевского </t>
    </r>
    <r>
      <rPr>
        <b/>
        <sz val="12"/>
        <color theme="1"/>
        <rFont val="Times New Roman"/>
        <family val="1"/>
        <charset val="204"/>
      </rPr>
      <t>муниципального района</t>
    </r>
  </si>
  <si>
    <r>
      <t xml:space="preserve">Объем доходов бюджета 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(тыс. руб.)</t>
    </r>
  </si>
  <si>
    <t>Министерство специальных программ Камчатского края</t>
  </si>
  <si>
    <t>813 2 02 25097 05 0000 150</t>
  </si>
  <si>
    <t>813 2 02 25169 05 0000 150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</si>
  <si>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</si>
  <si>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855 202 29999 05 0000 150</t>
  </si>
  <si>
    <t>Министерство инвестиций и предпринимательства Камчатского края</t>
  </si>
  <si>
    <t>860 202 29999 05 0000 150</t>
  </si>
  <si>
    <t>Министерство территориального развития Камчатского края</t>
  </si>
  <si>
    <t>2021 год уточненный план (по состоянию на 01.11.2021 г.)</t>
  </si>
  <si>
    <t>2022 год прогноз</t>
  </si>
  <si>
    <t>2023 г.прогноз</t>
  </si>
  <si>
    <t>2024 г. прогноз</t>
  </si>
  <si>
    <t>Код главного администратора доходов краевого бюджета</t>
  </si>
  <si>
    <t xml:space="preserve"> 1 01 01000 00 0000 110</t>
  </si>
  <si>
    <t xml:space="preserve">Налог, взимаемый в связи применением упрощенной системы налогообложения </t>
  </si>
  <si>
    <t>1 05 01000 00 0000 110</t>
  </si>
  <si>
    <t>1 05 02000 00 0000 110</t>
  </si>
  <si>
    <t>1 05 04000 00 0000 110</t>
  </si>
  <si>
    <t>105 03000 00 0000 110</t>
  </si>
  <si>
    <t>1 06 02000 00 0000 110</t>
  </si>
  <si>
    <t xml:space="preserve"> Государственная       пошлина 
</t>
  </si>
  <si>
    <t>1 08 00000 00 0000 110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</si>
  <si>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</si>
  <si>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902</t>
  </si>
  <si>
    <t>1 11 05010 00 0000 120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</si>
  <si>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</si>
  <si>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</si>
  <si>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048</t>
  </si>
  <si>
    <t>Дальневосточное межрегиональное управление Федеральной службы по надзору в сфере природопользования</t>
  </si>
  <si>
    <t>Прочие доходы от оказания платных услуг (работ)</t>
  </si>
  <si>
    <t>1 13 01990 00 0000 130</t>
  </si>
  <si>
    <t>Управление образования и молодежной политики администрации Соболевского муниципального района Камчатского края</t>
  </si>
  <si>
    <t>Доходы     от    продажи    земельных    участков, государственная  собственность  на   которые   не  разграничена</t>
  </si>
  <si>
    <t>1 14 06010 00 0000 430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</si>
  <si>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</si>
  <si>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</si>
  <si>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</si>
  <si>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</si>
  <si>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</si>
  <si>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1 16 01090 01 0000 140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</si>
  <si>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</si>
  <si>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1 16 01110 01 0000 140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</si>
  <si>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</si>
  <si>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1 16 01130 01 0000 140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</si>
  <si>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</si>
  <si>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1 16 01180 01 0000 140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</si>
  <si>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</si>
  <si>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1 16 01190 01 0000 140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</si>
  <si>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</si>
  <si>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1 16 01200 01 0000 140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</si>
  <si>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</si>
  <si>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1 16 10030 05 0000 140</t>
  </si>
  <si>
    <t>Платежи в целях возмещения убытков, причиненных уклонением от заключения муниципального контракта</t>
  </si>
  <si>
    <t>1 16 10060 00 0000 140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</si>
  <si>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</si>
  <si>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</si>
  <si>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</si>
  <si>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1 16 10129 01 0000 140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</si>
  <si>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</si>
  <si>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1 16 11050 01 0000 140</t>
  </si>
  <si>
    <t>Агентство по обеспечению деятельности мировых судей Камчатского края</t>
  </si>
  <si>
    <t>076</t>
  </si>
  <si>
    <t>141</t>
  </si>
  <si>
    <t>Федеральная служба по надзору в сфере защиты прав потребителей и благополучия человека</t>
  </si>
  <si>
    <t>2 02 15001 00 0000 150</t>
  </si>
  <si>
    <t>2 02 15002 00 0000 150</t>
  </si>
  <si>
    <t>Субсидии бюджетам на обеспечение образовательных организаций материально-технической базой для внедрения цифровой образовательной среды</t>
  </si>
  <si>
    <t xml:space="preserve"> 2 02 20000 00 0000 150</t>
  </si>
  <si>
    <t>2 02 29999 00 0000 150</t>
  </si>
  <si>
    <t>811</t>
  </si>
  <si>
    <t>810</t>
  </si>
  <si>
    <t>852</t>
  </si>
  <si>
    <t>813</t>
  </si>
  <si>
    <t>860</t>
  </si>
  <si>
    <t>Министерство инвестиций, промышленности и предпринимательства Камчатского края</t>
  </si>
  <si>
    <t>847</t>
  </si>
  <si>
    <t>Министерство спорта Камчатского края</t>
  </si>
  <si>
    <t>Субвенции бюджетам муниципальных образований на ежемесячное денежное вознаграждение за классное руководство</t>
  </si>
  <si>
    <t>2 02 30021 00 0000 150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</si>
  <si>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</si>
  <si>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2 02 30022 00 0000 150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</si>
  <si>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</si>
  <si>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815</t>
  </si>
  <si>
    <t>2 02 30027 00 0000 150</t>
  </si>
  <si>
    <t>Министерство социального благополучия и семейной политики Камчатского края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</si>
  <si>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</si>
  <si>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</si>
  <si>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</si>
  <si>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2 02 35118 00 0000 150</t>
  </si>
  <si>
    <t>819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</si>
  <si>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</si>
  <si>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2 02 35304 00 0000 150</t>
  </si>
  <si>
    <t>Субвенции бюджетам муниципальных образований на оказание государственной социальной помощи на основании социального контракта отдельным категориям граждан</t>
  </si>
  <si>
    <t>2 02 35404 00 0000 150</t>
  </si>
  <si>
    <t xml:space="preserve"> 2 02 35930 00 0000 150</t>
  </si>
  <si>
    <t>858</t>
  </si>
  <si>
    <t>Агентство записи актов гражданского состояния и архивного дела Камчатского края</t>
  </si>
  <si>
    <t>Министерство по делам местного самоуправления и развитию Корякского округа Камчатского края</t>
  </si>
  <si>
    <t>861</t>
  </si>
  <si>
    <t>2 02 30024 00 0000 150</t>
  </si>
  <si>
    <t>832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</si>
  <si>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</si>
  <si>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2 02 45303 00 0000 150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</si>
  <si>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</si>
  <si>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2 02  40014 05 0000 151</t>
  </si>
  <si>
    <t>2 19 00000 05 0000 150</t>
  </si>
  <si>
    <t xml:space="preserve">Субвенции бюджетам муниципальных
 районов      на       выполнение
 передаваемых          полномочий
 субъектов Российской Федерации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</si>
</sst>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0.00000"/>
    <numFmt numFmtId="166" formatCode="[$-10419]#,##0.00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2" fillId="0" borderId="0"/>
    <xf numFmtId="0" fontId="13" fillId="0" borderId="0" applyNumberFormat="0" applyFill="0" applyBorder="0" applyAlignment="0" applyProtection="0"/>
  </cellStyleXfs>
  <cellXfs count="166">
    <xf numFmtId="0" fontId="0" fillId="0" borderId="0" xfId="0"/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9" fillId="0" borderId="16" xfId="0" applyFont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3" fontId="9" fillId="0" borderId="16" xfId="0" applyNumberFormat="1" applyFont="1" applyFill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0" fontId="6" fillId="0" borderId="19" xfId="0" applyFont="1" applyBorder="1" applyAlignment="1">
      <alignment horizontal="left" wrapText="1"/>
    </xf>
    <xf numFmtId="0" fontId="0" fillId="0" borderId="9" xfId="0" applyBorder="1"/>
    <xf numFmtId="0" fontId="6" fillId="0" borderId="19" xfId="0" applyFont="1" applyFill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7" fillId="0" borderId="19" xfId="0" applyFont="1" applyFill="1" applyBorder="1" applyAlignment="1">
      <alignment horizontal="left" wrapText="1"/>
    </xf>
    <xf numFmtId="49" fontId="6" fillId="0" borderId="19" xfId="0" applyNumberFormat="1" applyFont="1" applyFill="1" applyBorder="1" applyAlignment="1">
      <alignment horizontal="left" wrapText="1"/>
    </xf>
    <xf numFmtId="0" fontId="5" fillId="0" borderId="19" xfId="0" applyFont="1" applyBorder="1" applyAlignment="1">
      <alignment horizontal="left"/>
    </xf>
    <xf numFmtId="49" fontId="8" fillId="0" borderId="20" xfId="0" applyNumberFormat="1" applyFont="1" applyBorder="1" applyAlignment="1">
      <alignment horizontal="left" wrapText="1"/>
    </xf>
    <xf numFmtId="49" fontId="8" fillId="0" borderId="21" xfId="0" applyNumberFormat="1" applyFont="1" applyBorder="1" applyAlignment="1">
      <alignment horizontal="left" wrapText="1"/>
    </xf>
    <xf numFmtId="49" fontId="7" fillId="0" borderId="19" xfId="0" applyNumberFormat="1" applyFont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0" fillId="0" borderId="10" xfId="0" applyBorder="1"/>
    <xf numFmtId="0" fontId="6" fillId="0" borderId="22" xfId="0" applyFont="1" applyFill="1" applyBorder="1" applyAlignment="1">
      <alignment horizontal="left" wrapText="1"/>
    </xf>
    <xf numFmtId="0" fontId="9" fillId="0" borderId="16" xfId="0" applyFont="1" applyBorder="1" applyAlignment="1">
      <alignment horizontal="center"/>
    </xf>
    <xf numFmtId="0" fontId="0" fillId="0" borderId="0" xfId="0" applyFont="1"/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/>
    <xf numFmtId="0" fontId="3" fillId="0" borderId="15" xfId="0" applyFont="1" applyBorder="1" applyAlignment="1">
      <alignment horizontal="center" vertical="center" wrapText="1"/>
    </xf>
    <xf numFmtId="0" fontId="15" fillId="0" borderId="0" xfId="0" applyFont="1"/>
    <xf numFmtId="0" fontId="2" fillId="0" borderId="0" xfId="0" applyFont="1" applyFill="1"/>
    <xf numFmtId="0" fontId="15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66" fontId="3" fillId="0" borderId="0" xfId="1" applyNumberFormat="1" applyFont="1" applyFill="1" applyBorder="1" applyAlignment="1">
      <alignment horizontal="right" wrapText="1" readingOrder="1"/>
    </xf>
    <xf numFmtId="165" fontId="2" fillId="0" borderId="0" xfId="0" applyNumberFormat="1" applyFont="1" applyFill="1"/>
    <xf numFmtId="0" fontId="6" fillId="2" borderId="0" xfId="0" applyFont="1" applyFill="1"/>
    <xf numFmtId="164" fontId="2" fillId="2" borderId="0" xfId="0" applyNumberFormat="1" applyFont="1" applyFill="1"/>
    <xf numFmtId="0" fontId="2" fillId="2" borderId="0" xfId="0" applyFont="1" applyFill="1"/>
    <xf numFmtId="0" fontId="2" fillId="2" borderId="1" xfId="0" applyFont="1" applyFill="1" applyBorder="1"/>
    <xf numFmtId="0" fontId="14" fillId="2" borderId="0" xfId="0" applyFont="1" applyFill="1"/>
    <xf numFmtId="0" fontId="15" fillId="2" borderId="23" xfId="0" applyFont="1" applyFill="1" applyBorder="1"/>
    <xf numFmtId="0" fontId="2" fillId="2" borderId="23" xfId="0" applyFont="1" applyFill="1" applyBorder="1"/>
    <xf numFmtId="0" fontId="2" fillId="2" borderId="24" xfId="0" applyFont="1" applyFill="1" applyBorder="1"/>
    <xf numFmtId="0" fontId="2" fillId="2" borderId="0" xfId="0" applyFont="1" applyFill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left" wrapText="1"/>
    </xf>
    <xf numFmtId="0" fontId="5" fillId="2" borderId="23" xfId="0" applyFont="1" applyFill="1" applyBorder="1" applyAlignment="1">
      <alignment horizontal="center" wrapText="1"/>
    </xf>
    <xf numFmtId="4" fontId="14" fillId="2" borderId="23" xfId="0" applyNumberFormat="1" applyFont="1" applyFill="1" applyBorder="1"/>
    <xf numFmtId="164" fontId="14" fillId="3" borderId="23" xfId="0" applyNumberFormat="1" applyFont="1" applyFill="1" applyBorder="1" applyAlignment="1">
      <alignment horizontal="center" vertical="center"/>
    </xf>
    <xf numFmtId="0" fontId="14" fillId="2" borderId="3" xfId="0" applyFont="1" applyFill="1" applyBorder="1"/>
    <xf numFmtId="0" fontId="14" fillId="2" borderId="25" xfId="0" applyFont="1" applyFill="1" applyBorder="1"/>
    <xf numFmtId="0" fontId="14" fillId="2" borderId="26" xfId="0" applyFont="1" applyFill="1" applyBorder="1"/>
    <xf numFmtId="165" fontId="5" fillId="2" borderId="26" xfId="0" applyNumberFormat="1" applyFont="1" applyFill="1" applyBorder="1"/>
    <xf numFmtId="165" fontId="14" fillId="2" borderId="26" xfId="0" applyNumberFormat="1" applyFont="1" applyFill="1" applyBorder="1"/>
    <xf numFmtId="164" fontId="14" fillId="2" borderId="26" xfId="0" applyNumberFormat="1" applyFont="1" applyFill="1" applyBorder="1" applyAlignment="1">
      <alignment horizontal="center" vertical="center"/>
    </xf>
    <xf numFmtId="165" fontId="14" fillId="2" borderId="27" xfId="0" applyNumberFormat="1" applyFont="1" applyFill="1" applyBorder="1"/>
    <xf numFmtId="0" fontId="2" fillId="2" borderId="28" xfId="0" applyFont="1" applyFill="1" applyBorder="1"/>
    <xf numFmtId="0" fontId="6" fillId="2" borderId="29" xfId="0" applyFont="1" applyFill="1" applyBorder="1" applyAlignment="1">
      <alignment horizontal="left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15" fillId="2" borderId="29" xfId="0" applyFont="1" applyFill="1" applyBorder="1"/>
    <xf numFmtId="0" fontId="2" fillId="2" borderId="29" xfId="0" applyFont="1" applyFill="1" applyBorder="1"/>
    <xf numFmtId="164" fontId="2" fillId="2" borderId="29" xfId="0" applyNumberFormat="1" applyFont="1" applyFill="1" applyBorder="1" applyAlignment="1">
      <alignment horizontal="center" vertical="center"/>
    </xf>
    <xf numFmtId="0" fontId="2" fillId="2" borderId="30" xfId="0" applyFont="1" applyFill="1" applyBorder="1"/>
    <xf numFmtId="0" fontId="2" fillId="2" borderId="31" xfId="0" applyFont="1" applyFill="1" applyBorder="1"/>
    <xf numFmtId="0" fontId="6" fillId="2" borderId="32" xfId="0" applyFont="1" applyFill="1" applyBorder="1" applyAlignment="1">
      <alignment horizontal="left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15" fillId="2" borderId="32" xfId="0" applyFont="1" applyFill="1" applyBorder="1"/>
    <xf numFmtId="0" fontId="2" fillId="2" borderId="32" xfId="0" applyFont="1" applyFill="1" applyBorder="1"/>
    <xf numFmtId="164" fontId="3" fillId="2" borderId="32" xfId="1" applyNumberFormat="1" applyFont="1" applyFill="1" applyBorder="1" applyAlignment="1">
      <alignment horizontal="center" vertical="center" wrapText="1" readingOrder="1"/>
    </xf>
    <xf numFmtId="164" fontId="2" fillId="2" borderId="32" xfId="0" applyNumberFormat="1" applyFont="1" applyFill="1" applyBorder="1" applyAlignment="1">
      <alignment horizontal="center" vertical="center"/>
    </xf>
    <xf numFmtId="0" fontId="2" fillId="2" borderId="33" xfId="0" applyFont="1" applyFill="1" applyBorder="1"/>
    <xf numFmtId="0" fontId="6" fillId="2" borderId="32" xfId="0" applyFont="1" applyFill="1" applyBorder="1" applyAlignment="1">
      <alignment horizontal="left" wrapText="1"/>
    </xf>
    <xf numFmtId="0" fontId="6" fillId="2" borderId="32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 wrapText="1"/>
    </xf>
    <xf numFmtId="0" fontId="17" fillId="2" borderId="32" xfId="0" applyFont="1" applyFill="1" applyBorder="1"/>
    <xf numFmtId="164" fontId="14" fillId="2" borderId="32" xfId="0" applyNumberFormat="1" applyFont="1" applyFill="1" applyBorder="1"/>
    <xf numFmtId="0" fontId="14" fillId="2" borderId="31" xfId="0" applyFont="1" applyFill="1" applyBorder="1"/>
    <xf numFmtId="0" fontId="5" fillId="2" borderId="32" xfId="0" applyFont="1" applyFill="1" applyBorder="1" applyAlignment="1">
      <alignment horizontal="left" vertical="center" wrapText="1"/>
    </xf>
    <xf numFmtId="0" fontId="5" fillId="2" borderId="32" xfId="0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center" vertical="center" wrapText="1"/>
    </xf>
    <xf numFmtId="0" fontId="14" fillId="2" borderId="32" xfId="0" applyFont="1" applyFill="1" applyBorder="1"/>
    <xf numFmtId="164" fontId="14" fillId="2" borderId="32" xfId="0" applyNumberFormat="1" applyFont="1" applyFill="1" applyBorder="1" applyAlignment="1">
      <alignment horizontal="center" vertical="center"/>
    </xf>
    <xf numFmtId="0" fontId="14" fillId="2" borderId="33" xfId="0" applyFont="1" applyFill="1" applyBorder="1"/>
    <xf numFmtId="49" fontId="6" fillId="2" borderId="32" xfId="0" applyNumberFormat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wrapText="1"/>
    </xf>
    <xf numFmtId="0" fontId="7" fillId="2" borderId="32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vertical="center" wrapText="1"/>
    </xf>
    <xf numFmtId="0" fontId="3" fillId="2" borderId="32" xfId="1" applyNumberFormat="1" applyFont="1" applyFill="1" applyBorder="1" applyAlignment="1">
      <alignment horizontal="left" wrapText="1" readingOrder="1"/>
    </xf>
    <xf numFmtId="49" fontId="6" fillId="2" borderId="32" xfId="0" applyNumberFormat="1" applyFont="1" applyFill="1" applyBorder="1" applyAlignment="1">
      <alignment horizontal="left" wrapText="1"/>
    </xf>
    <xf numFmtId="49" fontId="6" fillId="2" borderId="32" xfId="0" applyNumberFormat="1" applyFont="1" applyFill="1" applyBorder="1" applyAlignment="1">
      <alignment horizontal="center" wrapText="1"/>
    </xf>
    <xf numFmtId="0" fontId="3" fillId="2" borderId="32" xfId="1" applyNumberFormat="1" applyFont="1" applyFill="1" applyBorder="1" applyAlignment="1">
      <alignment horizontal="center" vertical="center" wrapText="1" readingOrder="1"/>
    </xf>
    <xf numFmtId="0" fontId="3" fillId="2" borderId="32" xfId="1" applyNumberFormat="1" applyFont="1" applyFill="1" applyBorder="1" applyAlignment="1">
      <alignment horizontal="center" wrapText="1" readingOrder="1"/>
    </xf>
    <xf numFmtId="0" fontId="6" fillId="2" borderId="32" xfId="2" applyFont="1" applyFill="1" applyBorder="1" applyAlignment="1" applyProtection="1">
      <alignment horizontal="center" vertical="center" wrapText="1"/>
    </xf>
    <xf numFmtId="3" fontId="6" fillId="2" borderId="32" xfId="0" applyNumberFormat="1" applyFont="1" applyFill="1" applyBorder="1" applyAlignment="1">
      <alignment horizontal="center" vertical="center"/>
    </xf>
    <xf numFmtId="3" fontId="6" fillId="2" borderId="32" xfId="0" applyNumberFormat="1" applyFont="1" applyFill="1" applyBorder="1" applyAlignment="1">
      <alignment horizontal="center"/>
    </xf>
    <xf numFmtId="0" fontId="2" fillId="2" borderId="32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wrapText="1"/>
    </xf>
    <xf numFmtId="0" fontId="2" fillId="2" borderId="32" xfId="0" applyFont="1" applyFill="1" applyBorder="1" applyAlignment="1">
      <alignment horizontal="left" vertical="center" wrapText="1"/>
    </xf>
    <xf numFmtId="49" fontId="3" fillId="2" borderId="32" xfId="1" applyNumberFormat="1" applyFont="1" applyFill="1" applyBorder="1" applyAlignment="1">
      <alignment horizontal="center" vertical="center" wrapText="1" readingOrder="1"/>
    </xf>
    <xf numFmtId="49" fontId="6" fillId="2" borderId="32" xfId="0" applyNumberFormat="1" applyFont="1" applyFill="1" applyBorder="1" applyAlignment="1">
      <alignment horizontal="left" vertical="center" wrapText="1"/>
    </xf>
    <xf numFmtId="49" fontId="3" fillId="2" borderId="32" xfId="1" applyNumberFormat="1" applyFont="1" applyFill="1" applyBorder="1" applyAlignment="1">
      <alignment horizontal="center" wrapText="1" readingOrder="1"/>
    </xf>
    <xf numFmtId="0" fontId="6" fillId="2" borderId="32" xfId="2" applyFont="1" applyFill="1" applyBorder="1" applyAlignment="1">
      <alignment vertical="center" wrapText="1"/>
    </xf>
    <xf numFmtId="164" fontId="6" fillId="2" borderId="32" xfId="0" applyNumberFormat="1" applyFont="1" applyFill="1" applyBorder="1" applyAlignment="1">
      <alignment horizontal="center" vertical="center"/>
    </xf>
    <xf numFmtId="0" fontId="3" fillId="2" borderId="32" xfId="1" applyNumberFormat="1" applyFont="1" applyFill="1" applyBorder="1" applyAlignment="1">
      <alignment vertical="center" wrapText="1" readingOrder="1"/>
    </xf>
    <xf numFmtId="0" fontId="3" fillId="2" borderId="32" xfId="1" applyNumberFormat="1" applyFont="1" applyFill="1" applyBorder="1" applyAlignment="1">
      <alignment horizontal="left" vertical="center" wrapText="1" readingOrder="1"/>
    </xf>
    <xf numFmtId="164" fontId="15" fillId="2" borderId="32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/>
    <xf numFmtId="0" fontId="6" fillId="2" borderId="3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0" fontId="15" fillId="2" borderId="35" xfId="0" applyFont="1" applyFill="1" applyBorder="1"/>
    <xf numFmtId="0" fontId="2" fillId="2" borderId="35" xfId="0" applyFont="1" applyFill="1" applyBorder="1"/>
    <xf numFmtId="164" fontId="2" fillId="2" borderId="35" xfId="0" applyNumberFormat="1" applyFont="1" applyFill="1" applyBorder="1" applyAlignment="1">
      <alignment horizontal="center" vertical="center"/>
    </xf>
    <xf numFmtId="0" fontId="2" fillId="2" borderId="36" xfId="0" applyFont="1" applyFill="1" applyBorder="1"/>
  </cellXfs>
  <cellStyles count="3">
    <cellStyle name="Normal" xfId="1"/>
    <cellStyle name="Гиперссылка" xfId="2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10"/>
  <sheetViews>
    <sheetView workbookViewId="0">
      <selection activeCell="Y4" sqref="A4:XFD4"/>
    </sheetView>
  </sheetViews>
  <sheetFormatPr defaultRowHeight="15" x14ac:dyDescent="0.25"/>
  <cols>
    <col min="1" max="1" width="5.28515625" customWidth="1"/>
    <col min="2" max="2" width="39.28515625" customWidth="1"/>
    <col min="3" max="3" width="18.7109375" customWidth="1"/>
    <col min="4" max="4" width="11.140625" customWidth="1"/>
    <col min="5" max="5" width="10.85546875" customWidth="1"/>
    <col min="6" max="6" width="11.28515625" customWidth="1"/>
  </cols>
  <sheetData>
    <row r="3" spans="1:24" ht="35.25" customHeight="1" thickBot="1" x14ac:dyDescent="0.3">
      <c r="A3" s="71" t="s">
        <v>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</row>
    <row r="4" spans="1:24" ht="14.25" customHeight="1" thickBot="1" x14ac:dyDescent="0.3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9"/>
      <c r="N4" s="9"/>
      <c r="O4" s="9"/>
      <c r="P4" s="9"/>
      <c r="Q4" s="9"/>
      <c r="R4" s="10"/>
      <c r="S4" s="10"/>
      <c r="T4" s="10"/>
      <c r="U4" s="10"/>
      <c r="V4" s="10"/>
      <c r="W4" s="10"/>
      <c r="X4" s="9"/>
    </row>
    <row r="5" spans="1:24" ht="15.75" customHeight="1" thickBot="1" x14ac:dyDescent="0.3">
      <c r="A5" s="9"/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9"/>
      <c r="N5" s="9"/>
      <c r="O5" s="9"/>
      <c r="P5" s="9"/>
      <c r="Q5" s="9"/>
      <c r="R5" s="10"/>
      <c r="S5" s="10"/>
      <c r="T5" s="10"/>
      <c r="U5" s="10"/>
      <c r="V5" s="10"/>
      <c r="W5" s="10"/>
      <c r="X5" s="9"/>
    </row>
    <row r="6" spans="1:24" ht="47.25" customHeight="1" thickBot="1" x14ac:dyDescent="0.3">
      <c r="A6" s="69" t="s">
        <v>1</v>
      </c>
      <c r="B6" s="69" t="s">
        <v>2</v>
      </c>
      <c r="C6" s="73" t="s">
        <v>3</v>
      </c>
      <c r="D6" s="66" t="s">
        <v>4</v>
      </c>
      <c r="E6" s="67"/>
      <c r="F6" s="67"/>
      <c r="G6" s="67"/>
      <c r="H6" s="67"/>
      <c r="I6" s="67"/>
      <c r="J6" s="67"/>
      <c r="K6" s="67"/>
      <c r="L6" s="68"/>
      <c r="M6" s="69" t="s">
        <v>5</v>
      </c>
      <c r="N6" s="69" t="s">
        <v>6</v>
      </c>
      <c r="O6" s="69" t="s">
        <v>7</v>
      </c>
      <c r="P6" s="73" t="s">
        <v>8</v>
      </c>
      <c r="Q6" s="69" t="s">
        <v>9</v>
      </c>
      <c r="R6" s="66" t="s">
        <v>10</v>
      </c>
      <c r="S6" s="67"/>
      <c r="T6" s="67"/>
      <c r="U6" s="67"/>
      <c r="V6" s="67"/>
      <c r="W6" s="68"/>
      <c r="X6" s="69" t="s">
        <v>11</v>
      </c>
    </row>
    <row r="7" spans="1:24" ht="25.5" customHeight="1" thickBot="1" x14ac:dyDescent="0.3">
      <c r="A7" s="72"/>
      <c r="B7" s="72"/>
      <c r="C7" s="74"/>
      <c r="D7" s="66" t="s">
        <v>12</v>
      </c>
      <c r="E7" s="67"/>
      <c r="F7" s="67"/>
      <c r="G7" s="66" t="s">
        <v>13</v>
      </c>
      <c r="H7" s="67"/>
      <c r="I7" s="68"/>
      <c r="J7" s="66" t="s">
        <v>14</v>
      </c>
      <c r="K7" s="67"/>
      <c r="L7" s="68"/>
      <c r="M7" s="72"/>
      <c r="N7" s="72"/>
      <c r="O7" s="72"/>
      <c r="P7" s="74"/>
      <c r="Q7" s="72"/>
      <c r="R7" s="66" t="s">
        <v>15</v>
      </c>
      <c r="S7" s="68"/>
      <c r="T7" s="69" t="s">
        <v>16</v>
      </c>
      <c r="U7" s="69" t="s">
        <v>17</v>
      </c>
      <c r="V7" s="66" t="s">
        <v>18</v>
      </c>
      <c r="W7" s="68"/>
      <c r="X7" s="72"/>
    </row>
    <row r="8" spans="1:24" ht="109.5" customHeight="1" thickBot="1" x14ac:dyDescent="0.3">
      <c r="A8" s="70"/>
      <c r="B8" s="70"/>
      <c r="C8" s="75"/>
      <c r="D8" s="5" t="s">
        <v>19</v>
      </c>
      <c r="E8" s="5" t="s">
        <v>20</v>
      </c>
      <c r="F8" s="5" t="s">
        <v>21</v>
      </c>
      <c r="G8" s="5" t="s">
        <v>19</v>
      </c>
      <c r="H8" s="5" t="s">
        <v>20</v>
      </c>
      <c r="I8" s="1" t="s">
        <v>21</v>
      </c>
      <c r="J8" s="1" t="s">
        <v>19</v>
      </c>
      <c r="K8" s="5" t="s">
        <v>20</v>
      </c>
      <c r="L8" s="1" t="s">
        <v>21</v>
      </c>
      <c r="M8" s="70"/>
      <c r="N8" s="70"/>
      <c r="O8" s="70"/>
      <c r="P8" s="75"/>
      <c r="Q8" s="70"/>
      <c r="R8" s="1" t="s">
        <v>22</v>
      </c>
      <c r="S8" s="1" t="s">
        <v>23</v>
      </c>
      <c r="T8" s="70"/>
      <c r="U8" s="70"/>
      <c r="V8" s="5" t="s">
        <v>24</v>
      </c>
      <c r="W8" s="1" t="s">
        <v>25</v>
      </c>
      <c r="X8" s="70"/>
    </row>
    <row r="9" spans="1:24" ht="15.75" thickBot="1" x14ac:dyDescent="0.3">
      <c r="A9" s="2">
        <v>1</v>
      </c>
      <c r="B9" s="1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1">
        <v>9</v>
      </c>
      <c r="J9" s="1">
        <v>10</v>
      </c>
      <c r="K9" s="5">
        <v>11</v>
      </c>
      <c r="L9" s="1">
        <v>12</v>
      </c>
      <c r="M9" s="1">
        <v>13</v>
      </c>
      <c r="N9" s="1">
        <v>14</v>
      </c>
      <c r="O9" s="1">
        <v>15</v>
      </c>
      <c r="P9" s="5">
        <v>16</v>
      </c>
      <c r="Q9" s="1">
        <v>17</v>
      </c>
      <c r="R9" s="1">
        <v>18</v>
      </c>
      <c r="S9" s="1">
        <v>19</v>
      </c>
      <c r="T9" s="1">
        <v>20</v>
      </c>
      <c r="U9" s="1">
        <v>21</v>
      </c>
      <c r="V9" s="1">
        <v>22</v>
      </c>
      <c r="W9" s="6"/>
      <c r="X9" s="1">
        <v>24</v>
      </c>
    </row>
    <row r="10" spans="1:24" ht="16.5" thickBot="1" x14ac:dyDescent="0.3">
      <c r="A10" s="3"/>
      <c r="B10" s="4"/>
      <c r="C10" s="7"/>
      <c r="D10" s="7"/>
      <c r="E10" s="7"/>
      <c r="F10" s="7"/>
      <c r="G10" s="7"/>
      <c r="H10" s="7"/>
      <c r="I10" s="4"/>
      <c r="J10" s="4"/>
      <c r="K10" s="7"/>
      <c r="L10" s="4"/>
      <c r="M10" s="4"/>
      <c r="N10" s="4"/>
      <c r="O10" s="4"/>
      <c r="P10" s="7"/>
      <c r="Q10" s="4"/>
      <c r="R10" s="4"/>
      <c r="S10" s="4"/>
      <c r="T10" s="4"/>
      <c r="U10" s="4"/>
      <c r="V10" s="4"/>
      <c r="W10" s="8"/>
      <c r="X10" s="4"/>
    </row>
  </sheetData>
  <mergeCells count="19">
    <mergeCell ref="U7:U8"/>
    <mergeCell ref="V7:W7"/>
    <mergeCell ref="A3:X3"/>
    <mergeCell ref="A6:A8"/>
    <mergeCell ref="B6:B8"/>
    <mergeCell ref="C6:C8"/>
    <mergeCell ref="D6:L6"/>
    <mergeCell ref="M6:M8"/>
    <mergeCell ref="N6:N8"/>
    <mergeCell ref="O6:O8"/>
    <mergeCell ref="P6:P8"/>
    <mergeCell ref="Q6:Q8"/>
    <mergeCell ref="R6:W6"/>
    <mergeCell ref="X6:X8"/>
    <mergeCell ref="D7:F7"/>
    <mergeCell ref="G7:I7"/>
    <mergeCell ref="J7:L7"/>
    <mergeCell ref="R7:S7"/>
    <mergeCell ref="T7:T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86"/>
  <sheetViews>
    <sheetView topLeftCell="A24" workbookViewId="0">
      <selection activeCell="C14" sqref="C14"/>
    </sheetView>
  </sheetViews>
  <sheetFormatPr defaultRowHeight="15" x14ac:dyDescent="0.25"/>
  <cols>
    <col min="1" max="1" width="5.28515625" customWidth="1"/>
    <col min="2" max="2" width="27.7109375" customWidth="1"/>
    <col min="3" max="3" width="22.5703125" customWidth="1"/>
    <col min="4" max="4" width="27" customWidth="1"/>
    <col min="5" max="5" width="19.7109375" customWidth="1"/>
    <col min="6" max="7" width="12.85546875" customWidth="1"/>
    <col min="8" max="8" width="11.85546875" customWidth="1"/>
    <col min="9" max="9" width="12.85546875" customWidth="1"/>
    <col min="10" max="10" width="11.7109375" customWidth="1"/>
    <col min="11" max="11" width="13.140625" customWidth="1"/>
    <col min="12" max="12" width="19.28515625" customWidth="1"/>
  </cols>
  <sheetData>
    <row r="3" spans="1:12" ht="35.25" customHeight="1" thickBot="1" x14ac:dyDescent="0.3">
      <c r="A3" s="71" t="s">
        <v>26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14.25" customHeight="1" thickBot="1" x14ac:dyDescent="0.3">
      <c r="A4" s="9"/>
      <c r="B4" s="9"/>
      <c r="C4" s="9"/>
      <c r="D4" s="9"/>
      <c r="E4" s="9"/>
      <c r="F4" s="10"/>
      <c r="G4" s="10"/>
      <c r="H4" s="10"/>
      <c r="I4" s="10"/>
      <c r="J4" s="10"/>
      <c r="K4" s="10"/>
      <c r="L4" s="9"/>
    </row>
    <row r="5" spans="1:12" ht="15.75" customHeight="1" thickBot="1" x14ac:dyDescent="0.3">
      <c r="A5" s="9"/>
      <c r="B5" s="9"/>
      <c r="C5" s="9"/>
      <c r="D5" s="9"/>
      <c r="E5" s="9"/>
      <c r="F5" s="10"/>
      <c r="G5" s="10"/>
      <c r="H5" s="10"/>
      <c r="I5" s="10"/>
      <c r="J5" s="10"/>
      <c r="K5" s="10"/>
      <c r="L5" s="9"/>
    </row>
    <row r="6" spans="1:12" ht="47.25" customHeight="1" thickBot="1" x14ac:dyDescent="0.3">
      <c r="A6" s="69" t="s">
        <v>1</v>
      </c>
      <c r="B6" s="69" t="s">
        <v>2</v>
      </c>
      <c r="C6" s="73" t="s">
        <v>3</v>
      </c>
      <c r="D6" s="73" t="s">
        <v>8</v>
      </c>
      <c r="E6" s="69" t="s">
        <v>28</v>
      </c>
      <c r="F6" s="66" t="s">
        <v>27</v>
      </c>
      <c r="G6" s="67"/>
      <c r="H6" s="67"/>
      <c r="I6" s="67"/>
      <c r="J6" s="67"/>
      <c r="K6" s="68"/>
      <c r="L6" s="69" t="s">
        <v>11</v>
      </c>
    </row>
    <row r="7" spans="1:12" ht="40.5" customHeight="1" thickBot="1" x14ac:dyDescent="0.3">
      <c r="A7" s="72"/>
      <c r="B7" s="72"/>
      <c r="C7" s="74"/>
      <c r="D7" s="74"/>
      <c r="E7" s="72"/>
      <c r="F7" s="66" t="s">
        <v>15</v>
      </c>
      <c r="G7" s="68"/>
      <c r="H7" s="69" t="s">
        <v>16</v>
      </c>
      <c r="I7" s="69" t="s">
        <v>17</v>
      </c>
      <c r="J7" s="66" t="s">
        <v>18</v>
      </c>
      <c r="K7" s="68"/>
      <c r="L7" s="72"/>
    </row>
    <row r="8" spans="1:12" ht="109.5" customHeight="1" thickBot="1" x14ac:dyDescent="0.3">
      <c r="A8" s="70"/>
      <c r="B8" s="70"/>
      <c r="C8" s="75"/>
      <c r="D8" s="74"/>
      <c r="E8" s="72"/>
      <c r="F8" s="1" t="s">
        <v>22</v>
      </c>
      <c r="G8" s="1" t="s">
        <v>23</v>
      </c>
      <c r="H8" s="70"/>
      <c r="I8" s="70"/>
      <c r="J8" s="5" t="s">
        <v>24</v>
      </c>
      <c r="K8" s="1" t="s">
        <v>25</v>
      </c>
      <c r="L8" s="70"/>
    </row>
    <row r="9" spans="1:12" ht="15.75" thickBot="1" x14ac:dyDescent="0.3">
      <c r="A9" s="2">
        <v>1</v>
      </c>
      <c r="B9" s="1">
        <v>2</v>
      </c>
      <c r="C9" s="5">
        <v>3</v>
      </c>
      <c r="D9" s="11">
        <v>4</v>
      </c>
      <c r="E9" s="1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6">
        <v>11</v>
      </c>
      <c r="L9" s="1">
        <v>12</v>
      </c>
    </row>
    <row r="10" spans="1:12" ht="32.25" thickBot="1" x14ac:dyDescent="0.3">
      <c r="A10" s="3"/>
      <c r="B10" s="23" t="s">
        <v>29</v>
      </c>
      <c r="C10" s="14" t="s">
        <v>90</v>
      </c>
      <c r="D10" s="3"/>
      <c r="E10" s="12"/>
      <c r="F10" s="4"/>
      <c r="G10" s="4"/>
      <c r="H10" s="4"/>
      <c r="I10" s="4"/>
      <c r="J10" s="4"/>
      <c r="K10" s="8"/>
      <c r="L10" s="4"/>
    </row>
    <row r="11" spans="1:12" ht="31.5" x14ac:dyDescent="0.25">
      <c r="A11" s="24"/>
      <c r="B11" s="23" t="s">
        <v>30</v>
      </c>
      <c r="C11" s="15" t="s">
        <v>91</v>
      </c>
    </row>
    <row r="12" spans="1:12" ht="31.5" x14ac:dyDescent="0.25">
      <c r="A12" s="24"/>
      <c r="B12" s="25" t="s">
        <v>31</v>
      </c>
      <c r="C12" s="15" t="s">
        <v>92</v>
      </c>
    </row>
    <row r="13" spans="1:12" ht="31.5" x14ac:dyDescent="0.25">
      <c r="A13" s="24"/>
      <c r="B13" s="25" t="s">
        <v>32</v>
      </c>
      <c r="C13" s="15" t="s">
        <v>93</v>
      </c>
    </row>
    <row r="14" spans="1:12" ht="78.75" x14ac:dyDescent="0.25">
      <c r="A14" s="24"/>
      <c r="B14" s="25" t="s">
        <v>33</v>
      </c>
      <c r="C14" s="13" t="s">
        <v>94</v>
      </c>
    </row>
    <row r="15" spans="1:12" ht="173.25" x14ac:dyDescent="0.25">
      <c r="A15" s="24"/>
      <c r="B15" s="25" t="s">
        <v>34</v>
      </c>
      <c r="C15" s="15" t="s">
        <v>95</v>
      </c>
    </row>
    <row r="16" spans="1:12" ht="220.5" x14ac:dyDescent="0.25">
      <c r="A16" s="24"/>
      <c r="B16" s="25" t="s">
        <v>35</v>
      </c>
      <c r="C16" s="15" t="s">
        <v>96</v>
      </c>
    </row>
    <row r="17" spans="1:3" ht="173.25" x14ac:dyDescent="0.25">
      <c r="A17" s="24"/>
      <c r="B17" s="25" t="s">
        <v>36</v>
      </c>
      <c r="C17" s="15" t="s">
        <v>97</v>
      </c>
    </row>
    <row r="18" spans="1:3" ht="173.25" x14ac:dyDescent="0.25">
      <c r="A18" s="24"/>
      <c r="B18" s="25" t="s">
        <v>37</v>
      </c>
      <c r="C18" s="15" t="s">
        <v>98</v>
      </c>
    </row>
    <row r="19" spans="1:3" ht="31.5" x14ac:dyDescent="0.25">
      <c r="A19" s="24"/>
      <c r="B19" s="26" t="s">
        <v>38</v>
      </c>
      <c r="C19" s="15" t="s">
        <v>99</v>
      </c>
    </row>
    <row r="20" spans="1:3" ht="63" x14ac:dyDescent="0.25">
      <c r="A20" s="24"/>
      <c r="B20" s="25" t="s">
        <v>39</v>
      </c>
      <c r="C20" s="15" t="s">
        <v>100</v>
      </c>
    </row>
    <row r="21" spans="1:3" ht="47.25" x14ac:dyDescent="0.25">
      <c r="A21" s="24"/>
      <c r="B21" s="25" t="s">
        <v>40</v>
      </c>
      <c r="C21" s="15" t="s">
        <v>101</v>
      </c>
    </row>
    <row r="22" spans="1:3" ht="63" x14ac:dyDescent="0.25">
      <c r="A22" s="24"/>
      <c r="B22" s="25" t="s">
        <v>41</v>
      </c>
      <c r="C22" s="15" t="s">
        <v>102</v>
      </c>
    </row>
    <row r="23" spans="1:3" ht="47.25" x14ac:dyDescent="0.25">
      <c r="A23" s="24"/>
      <c r="B23" s="25" t="s">
        <v>42</v>
      </c>
      <c r="C23" s="15" t="s">
        <v>103</v>
      </c>
    </row>
    <row r="24" spans="1:3" ht="47.25" x14ac:dyDescent="0.25">
      <c r="A24" s="24"/>
      <c r="B24" s="25" t="s">
        <v>43</v>
      </c>
      <c r="C24" s="15" t="s">
        <v>104</v>
      </c>
    </row>
    <row r="25" spans="1:3" ht="15.75" x14ac:dyDescent="0.25">
      <c r="A25" s="24"/>
      <c r="B25" s="26" t="s">
        <v>44</v>
      </c>
      <c r="C25" s="15" t="s">
        <v>105</v>
      </c>
    </row>
    <row r="26" spans="1:3" ht="15.75" x14ac:dyDescent="0.25">
      <c r="A26" s="24"/>
      <c r="B26" s="25" t="s">
        <v>45</v>
      </c>
      <c r="C26" s="15" t="s">
        <v>106</v>
      </c>
    </row>
    <row r="27" spans="1:3" ht="31.5" x14ac:dyDescent="0.25">
      <c r="A27" s="24"/>
      <c r="B27" s="25" t="s">
        <v>46</v>
      </c>
      <c r="C27" s="15" t="s">
        <v>107</v>
      </c>
    </row>
    <row r="28" spans="1:3" ht="126" x14ac:dyDescent="0.25">
      <c r="A28" s="24"/>
      <c r="B28" s="25" t="s">
        <v>47</v>
      </c>
      <c r="C28" s="15" t="s">
        <v>108</v>
      </c>
    </row>
    <row r="29" spans="1:3" ht="15.75" x14ac:dyDescent="0.25">
      <c r="A29" s="24"/>
      <c r="B29" s="25"/>
      <c r="C29" s="15"/>
    </row>
    <row r="30" spans="1:3" ht="15.75" x14ac:dyDescent="0.25">
      <c r="A30" s="24"/>
      <c r="B30" s="25"/>
      <c r="C30" s="15"/>
    </row>
    <row r="31" spans="1:3" ht="189" x14ac:dyDescent="0.25">
      <c r="A31" s="24"/>
      <c r="B31" s="25" t="s">
        <v>48</v>
      </c>
      <c r="C31" s="15" t="s">
        <v>109</v>
      </c>
    </row>
    <row r="32" spans="1:3" ht="15.75" x14ac:dyDescent="0.25">
      <c r="A32" s="24"/>
      <c r="B32" s="25" t="s">
        <v>45</v>
      </c>
      <c r="C32" s="15" t="s">
        <v>110</v>
      </c>
    </row>
    <row r="33" spans="1:3" ht="31.5" x14ac:dyDescent="0.25">
      <c r="A33" s="24"/>
      <c r="B33" s="26" t="s">
        <v>49</v>
      </c>
      <c r="C33" s="15" t="s">
        <v>111</v>
      </c>
    </row>
    <row r="34" spans="1:3" ht="126" x14ac:dyDescent="0.25">
      <c r="A34" s="24"/>
      <c r="B34" s="23" t="s">
        <v>50</v>
      </c>
      <c r="C34" s="15" t="s">
        <v>112</v>
      </c>
    </row>
    <row r="35" spans="1:3" ht="78.75" x14ac:dyDescent="0.25">
      <c r="A35" s="24"/>
      <c r="B35" s="26" t="s">
        <v>51</v>
      </c>
      <c r="C35" s="15" t="s">
        <v>113</v>
      </c>
    </row>
    <row r="36" spans="1:3" ht="110.25" x14ac:dyDescent="0.25">
      <c r="A36" s="24"/>
      <c r="B36" s="26" t="s">
        <v>52</v>
      </c>
      <c r="C36" s="15" t="s">
        <v>114</v>
      </c>
    </row>
    <row r="37" spans="1:3" ht="236.25" x14ac:dyDescent="0.25">
      <c r="A37" s="24"/>
      <c r="B37" s="23" t="s">
        <v>53</v>
      </c>
      <c r="C37" s="16" t="s">
        <v>115</v>
      </c>
    </row>
    <row r="38" spans="1:3" ht="204.75" x14ac:dyDescent="0.25">
      <c r="A38" s="24"/>
      <c r="B38" s="23" t="s">
        <v>54</v>
      </c>
      <c r="C38" s="16" t="s">
        <v>116</v>
      </c>
    </row>
    <row r="39" spans="1:3" ht="189" x14ac:dyDescent="0.25">
      <c r="A39" s="24"/>
      <c r="B39" s="23" t="s">
        <v>55</v>
      </c>
      <c r="C39" s="16" t="s">
        <v>117</v>
      </c>
    </row>
    <row r="40" spans="1:3" ht="94.5" x14ac:dyDescent="0.25">
      <c r="A40" s="24"/>
      <c r="B40" s="23" t="s">
        <v>56</v>
      </c>
      <c r="C40" s="16" t="s">
        <v>118</v>
      </c>
    </row>
    <row r="41" spans="1:3" ht="220.5" x14ac:dyDescent="0.25">
      <c r="A41" s="24"/>
      <c r="B41" s="23" t="s">
        <v>57</v>
      </c>
      <c r="C41" s="16" t="s">
        <v>119</v>
      </c>
    </row>
    <row r="42" spans="1:3" ht="47.25" x14ac:dyDescent="0.25">
      <c r="A42" s="24"/>
      <c r="B42" s="26" t="s">
        <v>58</v>
      </c>
      <c r="C42" s="15" t="s">
        <v>120</v>
      </c>
    </row>
    <row r="43" spans="1:3" ht="47.25" x14ac:dyDescent="0.25">
      <c r="A43" s="24"/>
      <c r="B43" s="25" t="s">
        <v>59</v>
      </c>
      <c r="C43" s="15" t="s">
        <v>121</v>
      </c>
    </row>
    <row r="44" spans="1:3" ht="63" x14ac:dyDescent="0.25">
      <c r="A44" s="24"/>
      <c r="B44" s="26" t="s">
        <v>60</v>
      </c>
      <c r="C44" s="15" t="s">
        <v>122</v>
      </c>
    </row>
    <row r="45" spans="1:3" ht="78.75" x14ac:dyDescent="0.25">
      <c r="A45" s="24"/>
      <c r="B45" s="25" t="s">
        <v>61</v>
      </c>
      <c r="C45" s="15" t="s">
        <v>123</v>
      </c>
    </row>
    <row r="46" spans="1:3" ht="63" x14ac:dyDescent="0.25">
      <c r="A46" s="24"/>
      <c r="B46" s="25" t="s">
        <v>62</v>
      </c>
      <c r="C46" s="15" t="s">
        <v>124</v>
      </c>
    </row>
    <row r="47" spans="1:3" ht="78.75" x14ac:dyDescent="0.25">
      <c r="A47" s="24"/>
      <c r="B47" s="26" t="s">
        <v>63</v>
      </c>
      <c r="C47" s="15" t="s">
        <v>125</v>
      </c>
    </row>
    <row r="48" spans="1:3" ht="267.75" x14ac:dyDescent="0.25">
      <c r="A48" s="24"/>
      <c r="B48" s="23" t="s">
        <v>64</v>
      </c>
      <c r="C48" s="17" t="s">
        <v>126</v>
      </c>
    </row>
    <row r="49" spans="1:3" ht="141.75" x14ac:dyDescent="0.25">
      <c r="A49" s="24"/>
      <c r="B49" s="27" t="s">
        <v>65</v>
      </c>
      <c r="C49" s="17" t="s">
        <v>127</v>
      </c>
    </row>
    <row r="50" spans="1:3" ht="126" x14ac:dyDescent="0.25">
      <c r="A50" s="24"/>
      <c r="B50" s="27" t="s">
        <v>66</v>
      </c>
      <c r="C50" s="17" t="s">
        <v>128</v>
      </c>
    </row>
    <row r="51" spans="1:3" ht="47.25" x14ac:dyDescent="0.25">
      <c r="A51" s="24"/>
      <c r="B51" s="26" t="s">
        <v>67</v>
      </c>
      <c r="C51" s="15" t="s">
        <v>129</v>
      </c>
    </row>
    <row r="52" spans="1:3" ht="189" x14ac:dyDescent="0.25">
      <c r="A52" s="24"/>
      <c r="B52" s="25" t="s">
        <v>68</v>
      </c>
      <c r="C52" s="15" t="s">
        <v>130</v>
      </c>
    </row>
    <row r="53" spans="1:3" ht="157.5" x14ac:dyDescent="0.25">
      <c r="A53" s="24"/>
      <c r="B53" s="25" t="s">
        <v>69</v>
      </c>
      <c r="C53" s="15" t="s">
        <v>131</v>
      </c>
    </row>
    <row r="54" spans="1:3" ht="110.25" x14ac:dyDescent="0.25">
      <c r="A54" s="24"/>
      <c r="B54" s="25" t="s">
        <v>70</v>
      </c>
      <c r="C54" s="15" t="s">
        <v>132</v>
      </c>
    </row>
    <row r="55" spans="1:3" ht="94.5" x14ac:dyDescent="0.25">
      <c r="A55" s="24"/>
      <c r="B55" s="28" t="s">
        <v>71</v>
      </c>
      <c r="C55" s="16" t="s">
        <v>133</v>
      </c>
    </row>
    <row r="56" spans="1:3" ht="157.5" x14ac:dyDescent="0.25">
      <c r="A56" s="24"/>
      <c r="B56" s="25" t="s">
        <v>72</v>
      </c>
      <c r="C56" s="15" t="s">
        <v>134</v>
      </c>
    </row>
    <row r="57" spans="1:3" ht="63" x14ac:dyDescent="0.25">
      <c r="A57" s="24"/>
      <c r="B57" s="25" t="s">
        <v>73</v>
      </c>
      <c r="C57" s="15" t="s">
        <v>135</v>
      </c>
    </row>
    <row r="58" spans="1:3" ht="94.5" x14ac:dyDescent="0.25">
      <c r="A58" s="24"/>
      <c r="B58" s="25" t="s">
        <v>74</v>
      </c>
      <c r="C58" s="15" t="s">
        <v>136</v>
      </c>
    </row>
    <row r="59" spans="1:3" ht="15.75" x14ac:dyDescent="0.25">
      <c r="A59" s="24"/>
      <c r="B59" s="29" t="s">
        <v>75</v>
      </c>
      <c r="C59" s="36" t="s">
        <v>137</v>
      </c>
    </row>
    <row r="60" spans="1:3" ht="15.75" x14ac:dyDescent="0.25">
      <c r="A60" s="24"/>
      <c r="B60" s="25"/>
      <c r="C60" s="18"/>
    </row>
    <row r="61" spans="1:3" ht="15.75" x14ac:dyDescent="0.25">
      <c r="A61" s="24"/>
      <c r="B61" s="29" t="s">
        <v>76</v>
      </c>
      <c r="C61" s="36" t="s">
        <v>138</v>
      </c>
    </row>
    <row r="62" spans="1:3" ht="78.75" x14ac:dyDescent="0.25">
      <c r="A62" s="24"/>
      <c r="B62" s="26" t="s">
        <v>77</v>
      </c>
      <c r="C62" s="36" t="s">
        <v>139</v>
      </c>
    </row>
    <row r="63" spans="1:3" ht="78.75" x14ac:dyDescent="0.25">
      <c r="A63" s="24"/>
      <c r="B63" s="30" t="s">
        <v>78</v>
      </c>
      <c r="C63" s="19" t="s">
        <v>140</v>
      </c>
    </row>
    <row r="64" spans="1:3" ht="78.75" x14ac:dyDescent="0.25">
      <c r="A64" s="24"/>
      <c r="B64" s="25" t="s">
        <v>78</v>
      </c>
      <c r="C64" s="18" t="s">
        <v>141</v>
      </c>
    </row>
    <row r="65" spans="1:3" ht="94.5" x14ac:dyDescent="0.25">
      <c r="A65" s="24"/>
      <c r="B65" s="25" t="s">
        <v>79</v>
      </c>
      <c r="C65" s="20" t="s">
        <v>142</v>
      </c>
    </row>
    <row r="66" spans="1:3" ht="78.75" x14ac:dyDescent="0.25">
      <c r="A66" s="24"/>
      <c r="B66" s="30" t="s">
        <v>80</v>
      </c>
      <c r="C66" s="19" t="s">
        <v>143</v>
      </c>
    </row>
    <row r="67" spans="1:3" ht="78.75" x14ac:dyDescent="0.25">
      <c r="A67" s="24"/>
      <c r="B67" s="23" t="s">
        <v>80</v>
      </c>
      <c r="C67" s="15" t="s">
        <v>144</v>
      </c>
    </row>
    <row r="68" spans="1:3" ht="15.75" x14ac:dyDescent="0.25">
      <c r="A68" s="24"/>
      <c r="B68" s="23"/>
      <c r="C68" s="15"/>
    </row>
    <row r="69" spans="1:3" ht="15.75" x14ac:dyDescent="0.25">
      <c r="A69" s="24"/>
      <c r="B69" s="23"/>
      <c r="C69" s="15"/>
    </row>
    <row r="70" spans="1:3" ht="15.75" x14ac:dyDescent="0.25">
      <c r="A70" s="24"/>
      <c r="B70" s="23"/>
      <c r="C70" s="15"/>
    </row>
    <row r="71" spans="1:3" ht="15.75" x14ac:dyDescent="0.25">
      <c r="A71" s="24"/>
      <c r="B71" s="23"/>
      <c r="C71" s="15"/>
    </row>
    <row r="72" spans="1:3" ht="15.75" x14ac:dyDescent="0.25">
      <c r="A72" s="24"/>
      <c r="B72" s="23"/>
      <c r="C72" s="15"/>
    </row>
    <row r="73" spans="1:3" ht="15.75" x14ac:dyDescent="0.25">
      <c r="A73" s="24"/>
      <c r="B73" s="23"/>
      <c r="C73" s="15"/>
    </row>
    <row r="74" spans="1:3" ht="15.75" x14ac:dyDescent="0.25">
      <c r="A74" s="24"/>
      <c r="B74" s="23"/>
      <c r="C74" s="15"/>
    </row>
    <row r="75" spans="1:3" ht="15.75" x14ac:dyDescent="0.25">
      <c r="A75" s="24"/>
      <c r="B75" s="23"/>
      <c r="C75" s="15"/>
    </row>
    <row r="76" spans="1:3" ht="47.25" x14ac:dyDescent="0.25">
      <c r="A76" s="24"/>
      <c r="B76" s="25" t="s">
        <v>81</v>
      </c>
      <c r="C76" s="15" t="s">
        <v>145</v>
      </c>
    </row>
    <row r="77" spans="1:3" ht="78.75" x14ac:dyDescent="0.25">
      <c r="A77" s="24"/>
      <c r="B77" s="31" t="s">
        <v>82</v>
      </c>
      <c r="C77" s="21" t="s">
        <v>146</v>
      </c>
    </row>
    <row r="78" spans="1:3" ht="78.75" x14ac:dyDescent="0.25">
      <c r="A78" s="24"/>
      <c r="B78" s="32" t="s">
        <v>82</v>
      </c>
      <c r="C78" s="22" t="s">
        <v>147</v>
      </c>
    </row>
    <row r="79" spans="1:3" ht="31.5" x14ac:dyDescent="0.25">
      <c r="A79" s="24"/>
      <c r="B79" s="30" t="s">
        <v>83</v>
      </c>
      <c r="C79" s="19" t="s">
        <v>148</v>
      </c>
    </row>
    <row r="80" spans="1:3" ht="173.25" x14ac:dyDescent="0.25">
      <c r="A80" s="24"/>
      <c r="B80" s="25" t="s">
        <v>84</v>
      </c>
      <c r="C80" s="18" t="s">
        <v>149</v>
      </c>
    </row>
    <row r="81" spans="1:3" ht="31.5" x14ac:dyDescent="0.25">
      <c r="A81" s="24"/>
      <c r="B81" s="25" t="s">
        <v>85</v>
      </c>
      <c r="C81" s="15" t="s">
        <v>150</v>
      </c>
    </row>
    <row r="82" spans="1:3" ht="31.5" x14ac:dyDescent="0.25">
      <c r="A82" s="24"/>
      <c r="B82" s="33" t="s">
        <v>86</v>
      </c>
      <c r="C82" s="36" t="s">
        <v>151</v>
      </c>
    </row>
    <row r="83" spans="1:3" ht="47.25" x14ac:dyDescent="0.25">
      <c r="A83" s="24"/>
      <c r="B83" s="25" t="s">
        <v>87</v>
      </c>
      <c r="C83" s="15" t="s">
        <v>152</v>
      </c>
    </row>
    <row r="84" spans="1:3" ht="94.5" x14ac:dyDescent="0.25">
      <c r="A84" s="24"/>
      <c r="B84" s="33" t="s">
        <v>88</v>
      </c>
      <c r="C84" s="36" t="s">
        <v>153</v>
      </c>
    </row>
    <row r="85" spans="1:3" ht="111" thickBot="1" x14ac:dyDescent="0.3">
      <c r="A85" s="34"/>
      <c r="B85" s="35" t="s">
        <v>89</v>
      </c>
      <c r="C85" s="18" t="s">
        <v>154</v>
      </c>
    </row>
    <row r="86" spans="1:3" x14ac:dyDescent="0.25">
      <c r="C86" s="37"/>
    </row>
  </sheetData>
  <mergeCells count="12">
    <mergeCell ref="A3:L3"/>
    <mergeCell ref="A6:A8"/>
    <mergeCell ref="B6:B8"/>
    <mergeCell ref="C6:C8"/>
    <mergeCell ref="D6:D8"/>
    <mergeCell ref="E6:E8"/>
    <mergeCell ref="F6:K6"/>
    <mergeCell ref="L6:L8"/>
    <mergeCell ref="F7:G7"/>
    <mergeCell ref="H7:H8"/>
    <mergeCell ref="I7:I8"/>
    <mergeCell ref="J7:K7"/>
  </mergeCells>
  <hyperlinks>
    <hyperlink ref="C33" location="_ftn2" display="_ftn2"/>
    <hyperlink ref="C34" location="_ftn3" display="_ftn3"/>
    <hyperlink ref="C51" location="_ftn3" display="_ftn3"/>
    <hyperlink ref="C43" location="_ftn2" display="_ftn2"/>
    <hyperlink ref="C44" location="_ftn2" display="_ftn2"/>
    <hyperlink ref="C45" location="_ftn3" display="_ftn3"/>
  </hyperlinks>
  <pageMargins left="0.47244094488188981" right="0.1574803149606299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5"/>
  <sheetViews>
    <sheetView tabSelected="1" topLeftCell="A4" zoomScaleNormal="100" workbookViewId="0">
      <pane ySplit="2580" topLeftCell="A99" activePane="bottomLeft"/>
      <selection activeCell="I7" sqref="I7:I8"/>
      <selection pane="bottomLeft" activeCell="A3" sqref="A3:M102"/>
    </sheetView>
  </sheetViews>
  <sheetFormatPr defaultRowHeight="15.75" x14ac:dyDescent="0.25"/>
  <cols>
    <col min="1" max="1" width="7" style="40" customWidth="1"/>
    <col min="2" max="2" width="37" style="40" customWidth="1"/>
    <col min="3" max="3" width="31.7109375" style="40" customWidth="1"/>
    <col min="4" max="4" width="18.28515625" style="40" customWidth="1"/>
    <col min="5" max="5" width="30.5703125" style="40" customWidth="1"/>
    <col min="6" max="6" width="16.42578125" style="42" hidden="1" customWidth="1"/>
    <col min="7" max="7" width="12.42578125" style="40" hidden="1" customWidth="1"/>
    <col min="8" max="8" width="12.85546875" style="40" hidden="1" customWidth="1"/>
    <col min="9" max="9" width="21.85546875" style="43" customWidth="1"/>
    <col min="10" max="10" width="24.5703125" style="43" customWidth="1"/>
    <col min="11" max="11" width="19.42578125" style="43" customWidth="1"/>
    <col min="12" max="12" width="20.85546875" style="43" customWidth="1"/>
    <col min="13" max="13" width="8.5703125" style="43" customWidth="1"/>
    <col min="14" max="14" width="29.140625" style="40" customWidth="1"/>
    <col min="15" max="15" width="21" style="40" customWidth="1"/>
    <col min="16" max="16384" width="9.140625" style="40"/>
  </cols>
  <sheetData>
    <row r="1" spans="1:14" ht="1.5" customHeight="1" x14ac:dyDescent="0.25"/>
    <row r="3" spans="1:14" ht="35.25" customHeight="1" x14ac:dyDescent="0.25">
      <c r="A3" s="76" t="s">
        <v>218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4" ht="0.75" customHeight="1" x14ac:dyDescent="0.25">
      <c r="A4" s="9"/>
      <c r="B4" s="9"/>
      <c r="C4" s="9"/>
      <c r="D4" s="9"/>
      <c r="E4" s="9"/>
      <c r="F4" s="44"/>
      <c r="G4" s="9"/>
      <c r="H4" s="9"/>
      <c r="I4" s="45"/>
      <c r="J4" s="45"/>
      <c r="K4" s="45"/>
      <c r="L4" s="45"/>
      <c r="M4" s="45"/>
    </row>
    <row r="5" spans="1:14" ht="15.75" customHeight="1" thickBot="1" x14ac:dyDescent="0.3">
      <c r="A5" s="9"/>
      <c r="B5" s="9"/>
      <c r="C5" s="9"/>
      <c r="D5" s="9"/>
      <c r="E5" s="9"/>
      <c r="F5" s="44"/>
      <c r="G5" s="39"/>
      <c r="H5" s="39"/>
      <c r="I5" s="38"/>
      <c r="J5" s="38"/>
      <c r="K5" s="38"/>
      <c r="L5" s="38"/>
      <c r="M5" s="45"/>
    </row>
    <row r="6" spans="1:14" ht="21" customHeight="1" thickBot="1" x14ac:dyDescent="0.3">
      <c r="A6" s="77" t="s">
        <v>1</v>
      </c>
      <c r="B6" s="77" t="s">
        <v>196</v>
      </c>
      <c r="C6" s="80" t="s">
        <v>3</v>
      </c>
      <c r="D6" s="77" t="s">
        <v>232</v>
      </c>
      <c r="E6" s="83" t="s">
        <v>197</v>
      </c>
      <c r="F6" s="84" t="s">
        <v>156</v>
      </c>
      <c r="G6" s="87" t="s">
        <v>219</v>
      </c>
      <c r="H6" s="88"/>
      <c r="I6" s="88"/>
      <c r="J6" s="88"/>
      <c r="K6" s="88"/>
      <c r="L6" s="89"/>
      <c r="M6" s="90" t="s">
        <v>11</v>
      </c>
    </row>
    <row r="7" spans="1:14" ht="40.5" customHeight="1" thickBot="1" x14ac:dyDescent="0.3">
      <c r="A7" s="78"/>
      <c r="B7" s="78"/>
      <c r="C7" s="81"/>
      <c r="D7" s="78"/>
      <c r="E7" s="78"/>
      <c r="F7" s="85"/>
      <c r="G7" s="87" t="s">
        <v>15</v>
      </c>
      <c r="H7" s="89"/>
      <c r="I7" s="90" t="s">
        <v>228</v>
      </c>
      <c r="J7" s="90" t="s">
        <v>229</v>
      </c>
      <c r="K7" s="93" t="s">
        <v>18</v>
      </c>
      <c r="L7" s="94"/>
      <c r="M7" s="91"/>
    </row>
    <row r="8" spans="1:14" ht="55.5" customHeight="1" thickBot="1" x14ac:dyDescent="0.3">
      <c r="A8" s="79"/>
      <c r="B8" s="79"/>
      <c r="C8" s="82"/>
      <c r="D8" s="79"/>
      <c r="E8" s="79"/>
      <c r="F8" s="86"/>
      <c r="G8" s="46" t="s">
        <v>22</v>
      </c>
      <c r="H8" s="46" t="s">
        <v>23</v>
      </c>
      <c r="I8" s="92"/>
      <c r="J8" s="92"/>
      <c r="K8" s="47" t="s">
        <v>230</v>
      </c>
      <c r="L8" s="48" t="s">
        <v>231</v>
      </c>
      <c r="M8" s="92"/>
    </row>
    <row r="9" spans="1:14" x14ac:dyDescent="0.25">
      <c r="A9" s="49">
        <v>1</v>
      </c>
      <c r="B9" s="41">
        <v>2</v>
      </c>
      <c r="C9" s="50">
        <v>3</v>
      </c>
      <c r="D9" s="9">
        <v>4</v>
      </c>
      <c r="E9" s="51">
        <v>5</v>
      </c>
      <c r="F9" s="52">
        <v>5</v>
      </c>
      <c r="G9" s="41">
        <v>6</v>
      </c>
      <c r="H9" s="41">
        <v>7</v>
      </c>
      <c r="I9" s="53">
        <v>6</v>
      </c>
      <c r="J9" s="53">
        <v>7</v>
      </c>
      <c r="K9" s="53">
        <v>8</v>
      </c>
      <c r="L9" s="54">
        <v>9</v>
      </c>
      <c r="M9" s="53">
        <v>10</v>
      </c>
    </row>
    <row r="10" spans="1:14" s="59" customFormat="1" ht="69.75" hidden="1" customHeight="1" thickBot="1" x14ac:dyDescent="0.3">
      <c r="A10" s="60">
        <v>1</v>
      </c>
      <c r="B10" s="95" t="s">
        <v>30</v>
      </c>
      <c r="C10" s="96" t="s">
        <v>165</v>
      </c>
      <c r="D10" s="96"/>
      <c r="E10" s="63"/>
      <c r="F10" s="62"/>
      <c r="G10" s="97">
        <f>G11+G12</f>
        <v>0</v>
      </c>
      <c r="H10" s="97">
        <f>H11+H12</f>
        <v>0</v>
      </c>
      <c r="I10" s="98">
        <f>I11+I12+I13+I15+I16+I17+I18+I19+I20+I21+I22+I23+I24+I25+I26+I31+I32+I33+I34+I35+I36+I37+I39+I40+I45+I46+I47+I48+I50+I53+I51+I52+I57</f>
        <v>467215.89799999993</v>
      </c>
      <c r="J10" s="98">
        <f>J11+J12+J13+J15+J16+J17+J18+J19+J20+J21+J22+J23+J24+J25+J26+J31+J32+J33+J34+J35+J36+J37+J39+J40+J45+J46+J47+J48+J50+J53+J51+J52+J57</f>
        <v>578800.28999999992</v>
      </c>
      <c r="K10" s="98">
        <f>K11+K12+K13+K15+K16+K17+K18+K19+K20+K21+K22+K23+K24+K25+K26+K31+K32+K33+K34+K35+K36+K37+K39+K40+K45+K46+K47+K48+K50+K53+K51+K52+K57</f>
        <v>624880.70799999998</v>
      </c>
      <c r="L10" s="98">
        <f>L11+L12+L13+L15+L16+L17+L18+L19+L20+L21+L22+L23+L24+L25+L26+L31+L32+L33+L34+L35+L36+L37+L39+L40+L45+L46+L47+L48+L50+L53+L51+L52+L57</f>
        <v>675958.49899999995</v>
      </c>
      <c r="M10" s="64"/>
      <c r="N10" s="58">
        <f>I10-467215.898</f>
        <v>0</v>
      </c>
    </row>
    <row r="11" spans="1:14" s="59" customFormat="1" ht="50.25" customHeight="1" x14ac:dyDescent="0.25">
      <c r="A11" s="106"/>
      <c r="B11" s="107" t="s">
        <v>31</v>
      </c>
      <c r="C11" s="108" t="s">
        <v>233</v>
      </c>
      <c r="D11" s="108">
        <v>182</v>
      </c>
      <c r="E11" s="108" t="s">
        <v>163</v>
      </c>
      <c r="F11" s="109"/>
      <c r="G11" s="110"/>
      <c r="H11" s="110"/>
      <c r="I11" s="111">
        <v>4600</v>
      </c>
      <c r="J11" s="111">
        <v>3969</v>
      </c>
      <c r="K11" s="111">
        <v>4366</v>
      </c>
      <c r="L11" s="111">
        <v>4803</v>
      </c>
      <c r="M11" s="112"/>
    </row>
    <row r="12" spans="1:14" s="59" customFormat="1" ht="59.25" customHeight="1" x14ac:dyDescent="0.25">
      <c r="A12" s="113"/>
      <c r="B12" s="114" t="s">
        <v>32</v>
      </c>
      <c r="C12" s="115" t="s">
        <v>93</v>
      </c>
      <c r="D12" s="115">
        <v>182</v>
      </c>
      <c r="E12" s="115" t="s">
        <v>163</v>
      </c>
      <c r="F12" s="116"/>
      <c r="G12" s="117"/>
      <c r="H12" s="117"/>
      <c r="I12" s="118">
        <v>220000</v>
      </c>
      <c r="J12" s="119">
        <v>356764</v>
      </c>
      <c r="K12" s="119">
        <v>395841</v>
      </c>
      <c r="L12" s="119">
        <v>439496</v>
      </c>
      <c r="M12" s="120"/>
    </row>
    <row r="13" spans="1:14" s="59" customFormat="1" ht="54.75" customHeight="1" x14ac:dyDescent="0.25">
      <c r="A13" s="113"/>
      <c r="B13" s="121" t="s">
        <v>33</v>
      </c>
      <c r="C13" s="122" t="s">
        <v>94</v>
      </c>
      <c r="D13" s="122">
        <v>100</v>
      </c>
      <c r="E13" s="123" t="s">
        <v>164</v>
      </c>
      <c r="F13" s="124"/>
      <c r="G13" s="125" t="e">
        <f>#REF!+#REF!+#REF!</f>
        <v>#REF!</v>
      </c>
      <c r="H13" s="125" t="e">
        <f>#REF!+#REF!+#REF!</f>
        <v>#REF!</v>
      </c>
      <c r="I13" s="119">
        <v>219.36</v>
      </c>
      <c r="J13" s="119">
        <v>0</v>
      </c>
      <c r="K13" s="119">
        <v>0</v>
      </c>
      <c r="L13" s="119">
        <v>0</v>
      </c>
      <c r="M13" s="120"/>
    </row>
    <row r="14" spans="1:14" s="61" customFormat="1" ht="69.75" hidden="1" customHeight="1" thickBot="1" x14ac:dyDescent="0.25">
      <c r="A14" s="126">
        <v>3</v>
      </c>
      <c r="B14" s="127" t="s">
        <v>38</v>
      </c>
      <c r="C14" s="128" t="s">
        <v>166</v>
      </c>
      <c r="D14" s="128"/>
      <c r="E14" s="129" t="s">
        <v>163</v>
      </c>
      <c r="F14" s="124"/>
      <c r="G14" s="130"/>
      <c r="H14" s="130"/>
      <c r="I14" s="131" t="e">
        <f>I15+#REF!+I16+I17+I18</f>
        <v>#REF!</v>
      </c>
      <c r="J14" s="131" t="e">
        <f>J15+#REF!+J16+J17+J18</f>
        <v>#REF!</v>
      </c>
      <c r="K14" s="131" t="e">
        <f>K15+#REF!+K16+K17+K18</f>
        <v>#REF!</v>
      </c>
      <c r="L14" s="131" t="e">
        <f>L15+#REF!+L16+L17+L18</f>
        <v>#REF!</v>
      </c>
      <c r="M14" s="132"/>
    </row>
    <row r="15" spans="1:14" s="59" customFormat="1" ht="49.5" customHeight="1" x14ac:dyDescent="0.25">
      <c r="A15" s="113"/>
      <c r="B15" s="121" t="s">
        <v>234</v>
      </c>
      <c r="C15" s="115" t="s">
        <v>235</v>
      </c>
      <c r="D15" s="115">
        <v>182</v>
      </c>
      <c r="E15" s="115" t="s">
        <v>163</v>
      </c>
      <c r="F15" s="116"/>
      <c r="G15" s="117"/>
      <c r="H15" s="117"/>
      <c r="I15" s="119">
        <v>8700</v>
      </c>
      <c r="J15" s="119">
        <v>6952</v>
      </c>
      <c r="K15" s="119">
        <v>7578</v>
      </c>
      <c r="L15" s="119">
        <v>8260</v>
      </c>
      <c r="M15" s="120"/>
    </row>
    <row r="16" spans="1:14" s="59" customFormat="1" ht="50.25" customHeight="1" x14ac:dyDescent="0.25">
      <c r="A16" s="113"/>
      <c r="B16" s="121" t="s">
        <v>41</v>
      </c>
      <c r="C16" s="115" t="s">
        <v>236</v>
      </c>
      <c r="D16" s="115">
        <v>182</v>
      </c>
      <c r="E16" s="115" t="s">
        <v>163</v>
      </c>
      <c r="F16" s="116"/>
      <c r="G16" s="117"/>
      <c r="H16" s="117"/>
      <c r="I16" s="118">
        <v>500</v>
      </c>
      <c r="J16" s="119">
        <v>52</v>
      </c>
      <c r="K16" s="119">
        <v>12</v>
      </c>
      <c r="L16" s="119">
        <v>8</v>
      </c>
      <c r="M16" s="120"/>
    </row>
    <row r="17" spans="1:14" s="59" customFormat="1" ht="52.5" customHeight="1" x14ac:dyDescent="0.25">
      <c r="A17" s="113"/>
      <c r="B17" s="121" t="s">
        <v>42</v>
      </c>
      <c r="C17" s="115" t="s">
        <v>238</v>
      </c>
      <c r="D17" s="115">
        <v>182</v>
      </c>
      <c r="E17" s="115" t="s">
        <v>163</v>
      </c>
      <c r="F17" s="116"/>
      <c r="G17" s="117"/>
      <c r="H17" s="117"/>
      <c r="I17" s="119">
        <v>150000</v>
      </c>
      <c r="J17" s="119">
        <v>127525</v>
      </c>
      <c r="K17" s="119">
        <v>132200</v>
      </c>
      <c r="L17" s="119">
        <v>137350</v>
      </c>
      <c r="M17" s="120"/>
    </row>
    <row r="18" spans="1:14" s="59" customFormat="1" ht="69.75" customHeight="1" x14ac:dyDescent="0.25">
      <c r="A18" s="113"/>
      <c r="B18" s="121" t="s">
        <v>43</v>
      </c>
      <c r="C18" s="115" t="s">
        <v>237</v>
      </c>
      <c r="D18" s="115">
        <v>182</v>
      </c>
      <c r="E18" s="115" t="s">
        <v>163</v>
      </c>
      <c r="F18" s="116"/>
      <c r="G18" s="117"/>
      <c r="H18" s="117"/>
      <c r="I18" s="119">
        <v>173</v>
      </c>
      <c r="J18" s="119">
        <v>250</v>
      </c>
      <c r="K18" s="119">
        <v>250</v>
      </c>
      <c r="L18" s="119">
        <v>250</v>
      </c>
      <c r="M18" s="120"/>
    </row>
    <row r="19" spans="1:14" s="59" customFormat="1" ht="60" customHeight="1" x14ac:dyDescent="0.25">
      <c r="A19" s="113"/>
      <c r="B19" s="114" t="s">
        <v>46</v>
      </c>
      <c r="C19" s="115" t="s">
        <v>239</v>
      </c>
      <c r="D19" s="115">
        <v>182</v>
      </c>
      <c r="E19" s="115" t="s">
        <v>163</v>
      </c>
      <c r="F19" s="116"/>
      <c r="G19" s="117"/>
      <c r="H19" s="117"/>
      <c r="I19" s="119">
        <v>67200</v>
      </c>
      <c r="J19" s="119">
        <v>68935</v>
      </c>
      <c r="K19" s="119">
        <v>70176</v>
      </c>
      <c r="L19" s="119">
        <v>71439</v>
      </c>
      <c r="M19" s="120"/>
    </row>
    <row r="20" spans="1:14" s="59" customFormat="1" ht="62.25" customHeight="1" x14ac:dyDescent="0.25">
      <c r="A20" s="113"/>
      <c r="B20" s="114" t="s">
        <v>45</v>
      </c>
      <c r="C20" s="115" t="s">
        <v>106</v>
      </c>
      <c r="D20" s="115">
        <v>182</v>
      </c>
      <c r="E20" s="115" t="s">
        <v>163</v>
      </c>
      <c r="F20" s="116"/>
      <c r="G20" s="117"/>
      <c r="H20" s="117"/>
      <c r="I20" s="119">
        <v>150</v>
      </c>
      <c r="J20" s="119">
        <v>181</v>
      </c>
      <c r="K20" s="119">
        <v>184</v>
      </c>
      <c r="L20" s="119">
        <v>186</v>
      </c>
      <c r="M20" s="120"/>
    </row>
    <row r="21" spans="1:14" s="59" customFormat="1" ht="48" customHeight="1" x14ac:dyDescent="0.25">
      <c r="A21" s="113"/>
      <c r="B21" s="114" t="s">
        <v>240</v>
      </c>
      <c r="C21" s="115" t="s">
        <v>241</v>
      </c>
      <c r="D21" s="115">
        <v>182</v>
      </c>
      <c r="E21" s="115" t="s">
        <v>163</v>
      </c>
      <c r="F21" s="116"/>
      <c r="G21" s="117"/>
      <c r="H21" s="117"/>
      <c r="I21" s="119">
        <v>260</v>
      </c>
      <c r="J21" s="119">
        <v>270</v>
      </c>
      <c r="K21" s="119">
        <v>280</v>
      </c>
      <c r="L21" s="119">
        <v>291</v>
      </c>
      <c r="M21" s="120"/>
    </row>
    <row r="22" spans="1:14" s="59" customFormat="1" ht="138" customHeight="1" x14ac:dyDescent="0.25">
      <c r="A22" s="113"/>
      <c r="B22" s="114" t="s">
        <v>242</v>
      </c>
      <c r="C22" s="133" t="s">
        <v>244</v>
      </c>
      <c r="D22" s="133" t="s">
        <v>243</v>
      </c>
      <c r="E22" s="123" t="s">
        <v>167</v>
      </c>
      <c r="F22" s="116"/>
      <c r="G22" s="117"/>
      <c r="H22" s="117"/>
      <c r="I22" s="119">
        <v>4200</v>
      </c>
      <c r="J22" s="119">
        <v>4100</v>
      </c>
      <c r="K22" s="119">
        <v>3900</v>
      </c>
      <c r="L22" s="119">
        <v>3900</v>
      </c>
      <c r="M22" s="120"/>
    </row>
    <row r="23" spans="1:14" s="59" customFormat="1" ht="86.25" customHeight="1" x14ac:dyDescent="0.25">
      <c r="A23" s="113"/>
      <c r="B23" s="114" t="s">
        <v>245</v>
      </c>
      <c r="C23" s="133" t="s">
        <v>246</v>
      </c>
      <c r="D23" s="133" t="s">
        <v>243</v>
      </c>
      <c r="E23" s="123" t="s">
        <v>167</v>
      </c>
      <c r="F23" s="116"/>
      <c r="G23" s="117"/>
      <c r="H23" s="117"/>
      <c r="I23" s="119">
        <v>949.452</v>
      </c>
      <c r="J23" s="119">
        <v>1041.3399999999999</v>
      </c>
      <c r="K23" s="119">
        <v>1041.3399999999999</v>
      </c>
      <c r="L23" s="119">
        <v>1041.3399999999999</v>
      </c>
      <c r="M23" s="120"/>
    </row>
    <row r="24" spans="1:14" s="59" customFormat="1" ht="83.25" customHeight="1" x14ac:dyDescent="0.25">
      <c r="A24" s="126"/>
      <c r="B24" s="114" t="s">
        <v>58</v>
      </c>
      <c r="C24" s="115" t="s">
        <v>120</v>
      </c>
      <c r="D24" s="133" t="s">
        <v>247</v>
      </c>
      <c r="E24" s="115" t="s">
        <v>248</v>
      </c>
      <c r="F24" s="116"/>
      <c r="G24" s="117"/>
      <c r="H24" s="130"/>
      <c r="I24" s="119">
        <v>406.44</v>
      </c>
      <c r="J24" s="119">
        <v>422.7</v>
      </c>
      <c r="K24" s="119">
        <v>422.7</v>
      </c>
      <c r="L24" s="119">
        <v>422.7</v>
      </c>
      <c r="M24" s="120"/>
      <c r="N24" s="58"/>
    </row>
    <row r="25" spans="1:14" s="59" customFormat="1" ht="79.5" customHeight="1" x14ac:dyDescent="0.25">
      <c r="A25" s="113"/>
      <c r="B25" s="114" t="s">
        <v>249</v>
      </c>
      <c r="C25" s="115" t="s">
        <v>250</v>
      </c>
      <c r="D25" s="115">
        <v>904</v>
      </c>
      <c r="E25" s="115" t="s">
        <v>251</v>
      </c>
      <c r="F25" s="116"/>
      <c r="G25" s="117"/>
      <c r="H25" s="117"/>
      <c r="I25" s="119">
        <v>5955.8959999999997</v>
      </c>
      <c r="J25" s="119">
        <v>5960.45</v>
      </c>
      <c r="K25" s="119">
        <v>6198.8680000000004</v>
      </c>
      <c r="L25" s="119">
        <v>6079.6589999999997</v>
      </c>
      <c r="M25" s="120"/>
      <c r="N25" s="58"/>
    </row>
    <row r="26" spans="1:14" s="59" customFormat="1" ht="69.75" customHeight="1" x14ac:dyDescent="0.25">
      <c r="A26" s="113"/>
      <c r="B26" s="114" t="s">
        <v>249</v>
      </c>
      <c r="C26" s="115" t="s">
        <v>250</v>
      </c>
      <c r="D26" s="115">
        <v>902</v>
      </c>
      <c r="E26" s="123" t="s">
        <v>167</v>
      </c>
      <c r="F26" s="116"/>
      <c r="G26" s="117"/>
      <c r="H26" s="117"/>
      <c r="I26" s="118">
        <v>146.75</v>
      </c>
      <c r="J26" s="119">
        <v>151</v>
      </c>
      <c r="K26" s="119">
        <v>152</v>
      </c>
      <c r="L26" s="119">
        <v>153</v>
      </c>
      <c r="M26" s="120"/>
    </row>
    <row r="27" spans="1:14" s="59" customFormat="1" ht="69.75" hidden="1" customHeight="1" x14ac:dyDescent="0.25">
      <c r="A27" s="113"/>
      <c r="B27" s="121"/>
      <c r="C27" s="134" t="s">
        <v>171</v>
      </c>
      <c r="D27" s="134"/>
      <c r="E27" s="123" t="s">
        <v>167</v>
      </c>
      <c r="F27" s="116"/>
      <c r="G27" s="117"/>
      <c r="H27" s="117"/>
      <c r="I27" s="119"/>
      <c r="J27" s="119"/>
      <c r="K27" s="119"/>
      <c r="L27" s="119"/>
      <c r="M27" s="120"/>
    </row>
    <row r="28" spans="1:14" s="59" customFormat="1" ht="69.75" hidden="1" customHeight="1" x14ac:dyDescent="0.25">
      <c r="A28" s="113"/>
      <c r="B28" s="121"/>
      <c r="C28" s="134" t="s">
        <v>172</v>
      </c>
      <c r="D28" s="134"/>
      <c r="E28" s="123" t="s">
        <v>175</v>
      </c>
      <c r="F28" s="116"/>
      <c r="G28" s="117"/>
      <c r="H28" s="117"/>
      <c r="I28" s="119"/>
      <c r="J28" s="119"/>
      <c r="K28" s="119"/>
      <c r="L28" s="119"/>
      <c r="M28" s="120"/>
    </row>
    <row r="29" spans="1:14" s="59" customFormat="1" ht="69.75" hidden="1" customHeight="1" x14ac:dyDescent="0.25">
      <c r="A29" s="113"/>
      <c r="B29" s="121"/>
      <c r="C29" s="134" t="s">
        <v>173</v>
      </c>
      <c r="D29" s="134"/>
      <c r="E29" s="115" t="s">
        <v>168</v>
      </c>
      <c r="F29" s="116"/>
      <c r="G29" s="117"/>
      <c r="H29" s="117"/>
      <c r="I29" s="119"/>
      <c r="J29" s="119"/>
      <c r="K29" s="119"/>
      <c r="L29" s="119"/>
      <c r="M29" s="120"/>
    </row>
    <row r="30" spans="1:14" s="59" customFormat="1" ht="69.75" hidden="1" customHeight="1" thickBot="1" x14ac:dyDescent="0.25">
      <c r="A30" s="113"/>
      <c r="B30" s="121"/>
      <c r="C30" s="134" t="s">
        <v>174</v>
      </c>
      <c r="D30" s="134"/>
      <c r="E30" s="115" t="s">
        <v>170</v>
      </c>
      <c r="F30" s="116"/>
      <c r="G30" s="117"/>
      <c r="H30" s="117"/>
      <c r="I30" s="119"/>
      <c r="J30" s="119"/>
      <c r="K30" s="119"/>
      <c r="L30" s="119"/>
      <c r="M30" s="120"/>
    </row>
    <row r="31" spans="1:14" s="59" customFormat="1" ht="77.25" customHeight="1" x14ac:dyDescent="0.25">
      <c r="A31" s="113"/>
      <c r="B31" s="114" t="s">
        <v>252</v>
      </c>
      <c r="C31" s="135" t="s">
        <v>253</v>
      </c>
      <c r="D31" s="135">
        <v>902</v>
      </c>
      <c r="E31" s="123" t="s">
        <v>167</v>
      </c>
      <c r="F31" s="116"/>
      <c r="G31" s="117"/>
      <c r="H31" s="117"/>
      <c r="I31" s="119">
        <v>1700</v>
      </c>
      <c r="J31" s="119">
        <v>1750</v>
      </c>
      <c r="K31" s="119">
        <v>1800</v>
      </c>
      <c r="L31" s="119">
        <v>1800</v>
      </c>
      <c r="M31" s="120"/>
    </row>
    <row r="32" spans="1:14" s="59" customFormat="1" ht="178.5" customHeight="1" x14ac:dyDescent="0.25">
      <c r="A32" s="113"/>
      <c r="B32" s="136" t="s">
        <v>254</v>
      </c>
      <c r="C32" s="115" t="s">
        <v>255</v>
      </c>
      <c r="D32" s="115">
        <v>834</v>
      </c>
      <c r="E32" s="115" t="s">
        <v>280</v>
      </c>
      <c r="F32" s="116"/>
      <c r="G32" s="117"/>
      <c r="H32" s="117"/>
      <c r="I32" s="119">
        <v>31.2</v>
      </c>
      <c r="J32" s="119">
        <v>3</v>
      </c>
      <c r="K32" s="119">
        <v>3</v>
      </c>
      <c r="L32" s="119">
        <v>3</v>
      </c>
      <c r="M32" s="120"/>
      <c r="N32" s="58"/>
    </row>
    <row r="33" spans="1:14" s="59" customFormat="1" ht="133.5" customHeight="1" x14ac:dyDescent="0.25">
      <c r="A33" s="113"/>
      <c r="B33" s="121" t="s">
        <v>256</v>
      </c>
      <c r="C33" s="115" t="s">
        <v>257</v>
      </c>
      <c r="D33" s="115">
        <v>834</v>
      </c>
      <c r="E33" s="115" t="s">
        <v>280</v>
      </c>
      <c r="F33" s="116"/>
      <c r="G33" s="117"/>
      <c r="H33" s="117"/>
      <c r="I33" s="119">
        <v>643.17600000000004</v>
      </c>
      <c r="J33" s="119">
        <v>86.4</v>
      </c>
      <c r="K33" s="119">
        <v>86.4</v>
      </c>
      <c r="L33" s="119">
        <v>86.4</v>
      </c>
      <c r="M33" s="120"/>
    </row>
    <row r="34" spans="1:14" s="59" customFormat="1" ht="111.75" customHeight="1" x14ac:dyDescent="0.25">
      <c r="A34" s="113"/>
      <c r="B34" s="121" t="s">
        <v>258</v>
      </c>
      <c r="C34" s="115" t="s">
        <v>259</v>
      </c>
      <c r="D34" s="115">
        <v>834</v>
      </c>
      <c r="E34" s="115" t="s">
        <v>280</v>
      </c>
      <c r="F34" s="116"/>
      <c r="G34" s="117"/>
      <c r="H34" s="117"/>
      <c r="I34" s="119">
        <v>23.968</v>
      </c>
      <c r="J34" s="119"/>
      <c r="K34" s="119"/>
      <c r="L34" s="119"/>
      <c r="M34" s="120"/>
      <c r="N34" s="58"/>
    </row>
    <row r="35" spans="1:14" s="59" customFormat="1" ht="108.75" customHeight="1" x14ac:dyDescent="0.25">
      <c r="A35" s="113"/>
      <c r="B35" s="121" t="s">
        <v>260</v>
      </c>
      <c r="C35" s="115" t="s">
        <v>261</v>
      </c>
      <c r="D35" s="115">
        <v>834</v>
      </c>
      <c r="E35" s="115" t="s">
        <v>280</v>
      </c>
      <c r="F35" s="116"/>
      <c r="G35" s="117"/>
      <c r="H35" s="117"/>
      <c r="I35" s="119">
        <v>50</v>
      </c>
      <c r="J35" s="119"/>
      <c r="K35" s="119"/>
      <c r="L35" s="119"/>
      <c r="M35" s="120"/>
    </row>
    <row r="36" spans="1:14" s="59" customFormat="1" ht="141" customHeight="1" x14ac:dyDescent="0.25">
      <c r="A36" s="113"/>
      <c r="B36" s="114" t="s">
        <v>262</v>
      </c>
      <c r="C36" s="133" t="s">
        <v>263</v>
      </c>
      <c r="D36" s="115">
        <v>834</v>
      </c>
      <c r="E36" s="115" t="s">
        <v>280</v>
      </c>
      <c r="F36" s="116"/>
      <c r="G36" s="117"/>
      <c r="H36" s="117"/>
      <c r="I36" s="119">
        <v>18.72</v>
      </c>
      <c r="J36" s="119">
        <v>3</v>
      </c>
      <c r="K36" s="119">
        <v>3</v>
      </c>
      <c r="L36" s="119">
        <v>3</v>
      </c>
      <c r="M36" s="120"/>
    </row>
    <row r="37" spans="1:14" s="59" customFormat="1" ht="211.5" customHeight="1" x14ac:dyDescent="0.25">
      <c r="A37" s="113"/>
      <c r="B37" s="137" t="s">
        <v>264</v>
      </c>
      <c r="C37" s="133" t="s">
        <v>265</v>
      </c>
      <c r="D37" s="115">
        <v>834</v>
      </c>
      <c r="E37" s="115" t="s">
        <v>280</v>
      </c>
      <c r="F37" s="116"/>
      <c r="G37" s="117"/>
      <c r="H37" s="117"/>
      <c r="I37" s="119">
        <v>8</v>
      </c>
      <c r="J37" s="119"/>
      <c r="K37" s="119"/>
      <c r="L37" s="119"/>
      <c r="M37" s="120"/>
    </row>
    <row r="38" spans="1:14" s="59" customFormat="1" ht="69.75" hidden="1" customHeight="1" x14ac:dyDescent="0.25">
      <c r="A38" s="113"/>
      <c r="B38" s="138"/>
      <c r="C38" s="139" t="s">
        <v>190</v>
      </c>
      <c r="D38" s="139"/>
      <c r="E38" s="115" t="s">
        <v>189</v>
      </c>
      <c r="F38" s="116"/>
      <c r="G38" s="117"/>
      <c r="H38" s="117"/>
      <c r="I38" s="119"/>
      <c r="J38" s="119"/>
      <c r="K38" s="119"/>
      <c r="L38" s="119"/>
      <c r="M38" s="120"/>
    </row>
    <row r="39" spans="1:14" s="59" customFormat="1" ht="130.5" customHeight="1" x14ac:dyDescent="0.25">
      <c r="A39" s="113"/>
      <c r="B39" s="121" t="s">
        <v>266</v>
      </c>
      <c r="C39" s="115" t="s">
        <v>267</v>
      </c>
      <c r="D39" s="115">
        <v>834</v>
      </c>
      <c r="E39" s="115" t="s">
        <v>280</v>
      </c>
      <c r="F39" s="116"/>
      <c r="G39" s="117"/>
      <c r="H39" s="117"/>
      <c r="I39" s="119">
        <v>35.68</v>
      </c>
      <c r="J39" s="119">
        <v>70.8</v>
      </c>
      <c r="K39" s="119">
        <v>70.8</v>
      </c>
      <c r="L39" s="119">
        <v>70.8</v>
      </c>
      <c r="M39" s="120"/>
    </row>
    <row r="40" spans="1:14" s="59" customFormat="1" ht="136.5" customHeight="1" x14ac:dyDescent="0.25">
      <c r="A40" s="113"/>
      <c r="B40" s="137" t="s">
        <v>268</v>
      </c>
      <c r="C40" s="140" t="s">
        <v>269</v>
      </c>
      <c r="D40" s="115">
        <v>834</v>
      </c>
      <c r="E40" s="115" t="s">
        <v>280</v>
      </c>
      <c r="F40" s="116"/>
      <c r="G40" s="117"/>
      <c r="H40" s="117"/>
      <c r="I40" s="119">
        <v>112.32</v>
      </c>
      <c r="J40" s="119">
        <v>63.6</v>
      </c>
      <c r="K40" s="119">
        <v>63.6</v>
      </c>
      <c r="L40" s="119">
        <v>63.6</v>
      </c>
      <c r="M40" s="120"/>
    </row>
    <row r="41" spans="1:14" s="59" customFormat="1" ht="69.75" hidden="1" customHeight="1" x14ac:dyDescent="0.25">
      <c r="A41" s="113"/>
      <c r="B41" s="137"/>
      <c r="C41" s="141" t="s">
        <v>191</v>
      </c>
      <c r="D41" s="141"/>
      <c r="E41" s="123" t="s">
        <v>167</v>
      </c>
      <c r="F41" s="116"/>
      <c r="G41" s="117"/>
      <c r="H41" s="117"/>
      <c r="I41" s="119"/>
      <c r="J41" s="119"/>
      <c r="K41" s="119"/>
      <c r="L41" s="119"/>
      <c r="M41" s="120"/>
    </row>
    <row r="42" spans="1:14" s="59" customFormat="1" ht="69.75" hidden="1" customHeight="1" x14ac:dyDescent="0.25">
      <c r="A42" s="113"/>
      <c r="B42" s="137"/>
      <c r="C42" s="141" t="s">
        <v>192</v>
      </c>
      <c r="D42" s="141"/>
      <c r="E42" s="123" t="s">
        <v>175</v>
      </c>
      <c r="F42" s="116"/>
      <c r="G42" s="117"/>
      <c r="H42" s="117"/>
      <c r="I42" s="119"/>
      <c r="J42" s="119"/>
      <c r="K42" s="119"/>
      <c r="L42" s="119"/>
      <c r="M42" s="120"/>
    </row>
    <row r="43" spans="1:14" s="59" customFormat="1" ht="69.75" hidden="1" customHeight="1" x14ac:dyDescent="0.25">
      <c r="A43" s="113"/>
      <c r="B43" s="137"/>
      <c r="C43" s="141" t="s">
        <v>193</v>
      </c>
      <c r="D43" s="141"/>
      <c r="E43" s="115" t="s">
        <v>168</v>
      </c>
      <c r="F43" s="116"/>
      <c r="G43" s="117"/>
      <c r="H43" s="117"/>
      <c r="I43" s="119"/>
      <c r="J43" s="119"/>
      <c r="K43" s="119"/>
      <c r="L43" s="119"/>
      <c r="M43" s="120"/>
    </row>
    <row r="44" spans="1:14" s="59" customFormat="1" ht="69.75" hidden="1" customHeight="1" x14ac:dyDescent="0.25">
      <c r="A44" s="113"/>
      <c r="B44" s="121"/>
      <c r="C44" s="141" t="s">
        <v>194</v>
      </c>
      <c r="D44" s="141"/>
      <c r="E44" s="115" t="s">
        <v>170</v>
      </c>
      <c r="F44" s="116"/>
      <c r="G44" s="117"/>
      <c r="H44" s="117"/>
      <c r="I44" s="119"/>
      <c r="J44" s="119"/>
      <c r="K44" s="119"/>
      <c r="L44" s="119"/>
      <c r="M44" s="120"/>
    </row>
    <row r="45" spans="1:14" s="59" customFormat="1" ht="155.25" customHeight="1" x14ac:dyDescent="0.25">
      <c r="A45" s="113"/>
      <c r="B45" s="121" t="s">
        <v>270</v>
      </c>
      <c r="C45" s="115" t="s">
        <v>271</v>
      </c>
      <c r="D45" s="115">
        <v>902</v>
      </c>
      <c r="E45" s="123" t="s">
        <v>167</v>
      </c>
      <c r="F45" s="116"/>
      <c r="G45" s="117"/>
      <c r="H45" s="117"/>
      <c r="I45" s="119"/>
      <c r="J45" s="119">
        <v>50</v>
      </c>
      <c r="K45" s="119">
        <v>50</v>
      </c>
      <c r="L45" s="119">
        <v>50</v>
      </c>
      <c r="M45" s="120"/>
    </row>
    <row r="46" spans="1:14" s="59" customFormat="1" ht="117" hidden="1" customHeight="1" x14ac:dyDescent="0.25">
      <c r="A46" s="113"/>
      <c r="B46" s="136" t="s">
        <v>272</v>
      </c>
      <c r="C46" s="115" t="s">
        <v>273</v>
      </c>
      <c r="D46" s="115">
        <v>902</v>
      </c>
      <c r="E46" s="123" t="s">
        <v>167</v>
      </c>
      <c r="F46" s="116"/>
      <c r="G46" s="117"/>
      <c r="H46" s="117"/>
      <c r="I46" s="119"/>
      <c r="J46" s="119"/>
      <c r="K46" s="119"/>
      <c r="L46" s="119"/>
      <c r="M46" s="120"/>
    </row>
    <row r="47" spans="1:14" s="59" customFormat="1" ht="117" hidden="1" customHeight="1" x14ac:dyDescent="0.25">
      <c r="A47" s="113"/>
      <c r="B47" s="136" t="s">
        <v>272</v>
      </c>
      <c r="C47" s="115" t="s">
        <v>273</v>
      </c>
      <c r="D47" s="115">
        <v>904</v>
      </c>
      <c r="E47" s="115" t="s">
        <v>251</v>
      </c>
      <c r="F47" s="116"/>
      <c r="G47" s="117"/>
      <c r="H47" s="117"/>
      <c r="I47" s="119"/>
      <c r="J47" s="119"/>
      <c r="K47" s="119"/>
      <c r="L47" s="119"/>
      <c r="M47" s="120"/>
    </row>
    <row r="48" spans="1:14" s="59" customFormat="1" ht="145.5" customHeight="1" x14ac:dyDescent="0.25">
      <c r="A48" s="113"/>
      <c r="B48" s="121" t="s">
        <v>274</v>
      </c>
      <c r="C48" s="115" t="s">
        <v>275</v>
      </c>
      <c r="D48" s="115">
        <v>188</v>
      </c>
      <c r="E48" s="123" t="s">
        <v>176</v>
      </c>
      <c r="F48" s="116"/>
      <c r="G48" s="117"/>
      <c r="H48" s="117"/>
      <c r="I48" s="119">
        <v>831.93600000000004</v>
      </c>
      <c r="J48" s="119">
        <v>50</v>
      </c>
      <c r="K48" s="119">
        <v>50</v>
      </c>
      <c r="L48" s="119">
        <v>50</v>
      </c>
      <c r="M48" s="120"/>
    </row>
    <row r="49" spans="1:14" s="59" customFormat="1" ht="69.75" hidden="1" customHeight="1" x14ac:dyDescent="0.25">
      <c r="A49" s="113"/>
      <c r="B49" s="121"/>
      <c r="C49" s="134" t="s">
        <v>179</v>
      </c>
      <c r="D49" s="134"/>
      <c r="E49" s="115" t="s">
        <v>169</v>
      </c>
      <c r="F49" s="116"/>
      <c r="G49" s="117"/>
      <c r="H49" s="117"/>
      <c r="I49" s="119"/>
      <c r="J49" s="119"/>
      <c r="K49" s="119"/>
      <c r="L49" s="119"/>
      <c r="M49" s="120"/>
    </row>
    <row r="50" spans="1:14" s="59" customFormat="1" ht="139.5" customHeight="1" x14ac:dyDescent="0.25">
      <c r="A50" s="113"/>
      <c r="B50" s="121" t="s">
        <v>274</v>
      </c>
      <c r="C50" s="115" t="s">
        <v>275</v>
      </c>
      <c r="D50" s="133" t="s">
        <v>281</v>
      </c>
      <c r="E50" s="115" t="s">
        <v>177</v>
      </c>
      <c r="F50" s="116"/>
      <c r="G50" s="117"/>
      <c r="H50" s="117"/>
      <c r="I50" s="119"/>
      <c r="J50" s="119">
        <v>50</v>
      </c>
      <c r="K50" s="119">
        <v>50</v>
      </c>
      <c r="L50" s="119">
        <v>50</v>
      </c>
      <c r="M50" s="120"/>
    </row>
    <row r="51" spans="1:14" s="59" customFormat="1" ht="91.5" customHeight="1" x14ac:dyDescent="0.25">
      <c r="A51" s="113"/>
      <c r="B51" s="121" t="s">
        <v>274</v>
      </c>
      <c r="C51" s="115" t="s">
        <v>275</v>
      </c>
      <c r="D51" s="133" t="s">
        <v>282</v>
      </c>
      <c r="E51" s="115" t="s">
        <v>283</v>
      </c>
      <c r="F51" s="116"/>
      <c r="G51" s="117"/>
      <c r="H51" s="117"/>
      <c r="I51" s="119"/>
      <c r="J51" s="119">
        <v>50</v>
      </c>
      <c r="K51" s="119">
        <v>50</v>
      </c>
      <c r="L51" s="119">
        <v>50</v>
      </c>
      <c r="M51" s="120"/>
    </row>
    <row r="52" spans="1:14" s="59" customFormat="1" ht="127.5" customHeight="1" x14ac:dyDescent="0.25">
      <c r="A52" s="113"/>
      <c r="B52" s="121" t="s">
        <v>274</v>
      </c>
      <c r="C52" s="115" t="s">
        <v>275</v>
      </c>
      <c r="D52" s="133" t="s">
        <v>243</v>
      </c>
      <c r="E52" s="123" t="s">
        <v>167</v>
      </c>
      <c r="F52" s="116"/>
      <c r="G52" s="117"/>
      <c r="H52" s="117"/>
      <c r="I52" s="119"/>
      <c r="J52" s="119">
        <v>50</v>
      </c>
      <c r="K52" s="119">
        <v>50</v>
      </c>
      <c r="L52" s="119">
        <v>50</v>
      </c>
      <c r="M52" s="120"/>
    </row>
    <row r="53" spans="1:14" s="59" customFormat="1" ht="97.5" hidden="1" customHeight="1" x14ac:dyDescent="0.25">
      <c r="A53" s="113"/>
      <c r="B53" s="121" t="s">
        <v>276</v>
      </c>
      <c r="C53" s="115" t="s">
        <v>277</v>
      </c>
      <c r="D53" s="115"/>
      <c r="E53" s="115"/>
      <c r="F53" s="116"/>
      <c r="G53" s="117"/>
      <c r="H53" s="117"/>
      <c r="I53" s="119"/>
      <c r="J53" s="119"/>
      <c r="K53" s="119"/>
      <c r="L53" s="119"/>
      <c r="M53" s="120"/>
    </row>
    <row r="54" spans="1:14" s="59" customFormat="1" ht="69.75" hidden="1" customHeight="1" x14ac:dyDescent="0.25">
      <c r="A54" s="113"/>
      <c r="B54" s="121"/>
      <c r="C54" s="134" t="s">
        <v>181</v>
      </c>
      <c r="D54" s="134"/>
      <c r="E54" s="142" t="s">
        <v>180</v>
      </c>
      <c r="F54" s="116"/>
      <c r="G54" s="117"/>
      <c r="H54" s="117"/>
      <c r="I54" s="119"/>
      <c r="J54" s="119"/>
      <c r="K54" s="119"/>
      <c r="L54" s="119"/>
      <c r="M54" s="120"/>
    </row>
    <row r="55" spans="1:14" s="59" customFormat="1" ht="69.75" hidden="1" customHeight="1" x14ac:dyDescent="0.25">
      <c r="A55" s="113"/>
      <c r="B55" s="121"/>
      <c r="C55" s="134" t="s">
        <v>182</v>
      </c>
      <c r="D55" s="134"/>
      <c r="E55" s="142" t="s">
        <v>178</v>
      </c>
      <c r="F55" s="116"/>
      <c r="G55" s="117"/>
      <c r="H55" s="117"/>
      <c r="I55" s="119"/>
      <c r="J55" s="119"/>
      <c r="K55" s="119"/>
      <c r="L55" s="119"/>
      <c r="M55" s="120"/>
    </row>
    <row r="56" spans="1:14" s="59" customFormat="1" ht="69.75" hidden="1" customHeight="1" x14ac:dyDescent="0.25">
      <c r="A56" s="113"/>
      <c r="B56" s="121"/>
      <c r="C56" s="134" t="s">
        <v>184</v>
      </c>
      <c r="D56" s="134"/>
      <c r="E56" s="115" t="s">
        <v>183</v>
      </c>
      <c r="F56" s="116"/>
      <c r="G56" s="117"/>
      <c r="H56" s="117"/>
      <c r="I56" s="119"/>
      <c r="J56" s="119"/>
      <c r="K56" s="119"/>
      <c r="L56" s="119"/>
      <c r="M56" s="120"/>
    </row>
    <row r="57" spans="1:14" s="59" customFormat="1" ht="125.25" customHeight="1" x14ac:dyDescent="0.25">
      <c r="A57" s="113"/>
      <c r="B57" s="121" t="s">
        <v>278</v>
      </c>
      <c r="C57" s="115" t="s">
        <v>279</v>
      </c>
      <c r="D57" s="133" t="s">
        <v>281</v>
      </c>
      <c r="E57" s="115" t="s">
        <v>177</v>
      </c>
      <c r="F57" s="116"/>
      <c r="G57" s="117"/>
      <c r="H57" s="117"/>
      <c r="I57" s="119">
        <v>300</v>
      </c>
      <c r="J57" s="119"/>
      <c r="K57" s="119">
        <v>2</v>
      </c>
      <c r="L57" s="119">
        <v>2</v>
      </c>
      <c r="M57" s="120"/>
    </row>
    <row r="58" spans="1:14" s="59" customFormat="1" ht="69.75" hidden="1" customHeight="1" x14ac:dyDescent="0.25">
      <c r="A58" s="113"/>
      <c r="B58" s="121"/>
      <c r="C58" s="134" t="s">
        <v>186</v>
      </c>
      <c r="D58" s="134"/>
      <c r="E58" s="115" t="s">
        <v>185</v>
      </c>
      <c r="F58" s="116"/>
      <c r="G58" s="117"/>
      <c r="H58" s="117"/>
      <c r="I58" s="119"/>
      <c r="J58" s="119"/>
      <c r="K58" s="119"/>
      <c r="L58" s="119"/>
      <c r="M58" s="120"/>
    </row>
    <row r="59" spans="1:14" s="59" customFormat="1" ht="69.75" hidden="1" customHeight="1" x14ac:dyDescent="0.25">
      <c r="A59" s="113"/>
      <c r="B59" s="121"/>
      <c r="C59" s="134" t="s">
        <v>188</v>
      </c>
      <c r="D59" s="134"/>
      <c r="E59" s="115" t="s">
        <v>187</v>
      </c>
      <c r="F59" s="116"/>
      <c r="G59" s="117"/>
      <c r="H59" s="117"/>
      <c r="I59" s="119"/>
      <c r="J59" s="119"/>
      <c r="K59" s="119"/>
      <c r="L59" s="119"/>
      <c r="M59" s="120"/>
    </row>
    <row r="60" spans="1:14" s="59" customFormat="1" ht="69.75" customHeight="1" x14ac:dyDescent="0.25">
      <c r="A60" s="113"/>
      <c r="B60" s="114" t="s">
        <v>198</v>
      </c>
      <c r="C60" s="140" t="s">
        <v>284</v>
      </c>
      <c r="D60" s="140">
        <v>811</v>
      </c>
      <c r="E60" s="140" t="s">
        <v>212</v>
      </c>
      <c r="F60" s="116"/>
      <c r="G60" s="117"/>
      <c r="H60" s="117"/>
      <c r="I60" s="119">
        <f>61206+4990</f>
        <v>66196</v>
      </c>
      <c r="J60" s="119">
        <v>31778</v>
      </c>
      <c r="K60" s="119"/>
      <c r="L60" s="119"/>
      <c r="M60" s="120"/>
      <c r="N60" s="58"/>
    </row>
    <row r="61" spans="1:14" s="59" customFormat="1" ht="69.75" customHeight="1" x14ac:dyDescent="0.25">
      <c r="A61" s="113"/>
      <c r="B61" s="136" t="s">
        <v>79</v>
      </c>
      <c r="C61" s="143" t="s">
        <v>285</v>
      </c>
      <c r="D61" s="143">
        <v>813</v>
      </c>
      <c r="E61" s="123" t="s">
        <v>214</v>
      </c>
      <c r="F61" s="116"/>
      <c r="G61" s="117"/>
      <c r="H61" s="117"/>
      <c r="I61" s="119">
        <v>40.799999999999997</v>
      </c>
      <c r="J61" s="119"/>
      <c r="K61" s="119"/>
      <c r="L61" s="119"/>
      <c r="M61" s="120"/>
    </row>
    <row r="62" spans="1:14" s="59" customFormat="1" ht="69.75" customHeight="1" x14ac:dyDescent="0.25">
      <c r="A62" s="113"/>
      <c r="B62" s="136" t="s">
        <v>79</v>
      </c>
      <c r="C62" s="143" t="s">
        <v>285</v>
      </c>
      <c r="D62" s="143">
        <v>811</v>
      </c>
      <c r="E62" s="140" t="s">
        <v>212</v>
      </c>
      <c r="F62" s="116"/>
      <c r="G62" s="117"/>
      <c r="H62" s="117"/>
      <c r="I62" s="119">
        <v>3046</v>
      </c>
      <c r="J62" s="119">
        <v>13970</v>
      </c>
      <c r="K62" s="119">
        <v>13570</v>
      </c>
      <c r="L62" s="119">
        <v>13570</v>
      </c>
      <c r="M62" s="120"/>
    </row>
    <row r="63" spans="1:14" s="59" customFormat="1" ht="69.75" hidden="1" customHeight="1" x14ac:dyDescent="0.25">
      <c r="A63" s="113"/>
      <c r="B63" s="136"/>
      <c r="C63" s="144" t="s">
        <v>160</v>
      </c>
      <c r="D63" s="144"/>
      <c r="E63" s="137" t="s">
        <v>213</v>
      </c>
      <c r="F63" s="116"/>
      <c r="G63" s="117"/>
      <c r="H63" s="117"/>
      <c r="I63" s="119"/>
      <c r="J63" s="119"/>
      <c r="K63" s="119"/>
      <c r="L63" s="119"/>
      <c r="M63" s="120"/>
    </row>
    <row r="64" spans="1:14" s="59" customFormat="1" ht="103.5" customHeight="1" x14ac:dyDescent="0.25">
      <c r="A64" s="113"/>
      <c r="B64" s="145" t="s">
        <v>286</v>
      </c>
      <c r="C64" s="123" t="s">
        <v>287</v>
      </c>
      <c r="D64" s="123">
        <v>813</v>
      </c>
      <c r="E64" s="123" t="s">
        <v>214</v>
      </c>
      <c r="F64" s="146"/>
      <c r="G64" s="146"/>
      <c r="H64" s="117"/>
      <c r="I64" s="119">
        <v>4763.0829999999996</v>
      </c>
      <c r="J64" s="119"/>
      <c r="K64" s="119"/>
      <c r="L64" s="119"/>
      <c r="M64" s="120"/>
      <c r="N64" s="58"/>
    </row>
    <row r="65" spans="1:17" s="59" customFormat="1" ht="69.75" hidden="1" customHeight="1" x14ac:dyDescent="0.25">
      <c r="A65" s="113"/>
      <c r="B65" s="145" t="s">
        <v>223</v>
      </c>
      <c r="C65" s="115" t="s">
        <v>222</v>
      </c>
      <c r="D65" s="115"/>
      <c r="E65" s="123" t="s">
        <v>214</v>
      </c>
      <c r="F65" s="146"/>
      <c r="G65" s="146"/>
      <c r="H65" s="117"/>
      <c r="I65" s="119"/>
      <c r="J65" s="119"/>
      <c r="K65" s="119"/>
      <c r="L65" s="119"/>
      <c r="M65" s="120"/>
    </row>
    <row r="66" spans="1:17" s="59" customFormat="1" ht="69.75" hidden="1" customHeight="1" x14ac:dyDescent="0.25">
      <c r="A66" s="113"/>
      <c r="B66" s="136" t="s">
        <v>208</v>
      </c>
      <c r="C66" s="115" t="s">
        <v>221</v>
      </c>
      <c r="D66" s="115"/>
      <c r="E66" s="147" t="s">
        <v>214</v>
      </c>
      <c r="F66" s="116"/>
      <c r="G66" s="117"/>
      <c r="H66" s="117"/>
      <c r="I66" s="119"/>
      <c r="J66" s="119"/>
      <c r="K66" s="119"/>
      <c r="L66" s="119"/>
      <c r="M66" s="120"/>
    </row>
    <row r="67" spans="1:17" s="59" customFormat="1" ht="69.75" customHeight="1" x14ac:dyDescent="0.25">
      <c r="A67" s="113"/>
      <c r="B67" s="136" t="s">
        <v>159</v>
      </c>
      <c r="C67" s="148" t="s">
        <v>288</v>
      </c>
      <c r="D67" s="148" t="s">
        <v>289</v>
      </c>
      <c r="E67" s="140" t="s">
        <v>212</v>
      </c>
      <c r="F67" s="116"/>
      <c r="G67" s="117"/>
      <c r="H67" s="117"/>
      <c r="I67" s="119">
        <v>5943</v>
      </c>
      <c r="J67" s="119">
        <v>29713</v>
      </c>
      <c r="K67" s="119">
        <v>29713</v>
      </c>
      <c r="L67" s="119">
        <v>29713</v>
      </c>
      <c r="M67" s="120"/>
      <c r="N67" s="58"/>
    </row>
    <row r="68" spans="1:17" s="59" customFormat="1" ht="69.75" hidden="1" customHeight="1" x14ac:dyDescent="0.25">
      <c r="A68" s="113"/>
      <c r="B68" s="136" t="s">
        <v>159</v>
      </c>
      <c r="C68" s="148" t="s">
        <v>226</v>
      </c>
      <c r="D68" s="148"/>
      <c r="E68" s="149" t="s">
        <v>225</v>
      </c>
      <c r="F68" s="116"/>
      <c r="G68" s="117"/>
      <c r="H68" s="117"/>
      <c r="I68" s="119"/>
      <c r="J68" s="119"/>
      <c r="K68" s="119"/>
      <c r="L68" s="119"/>
      <c r="M68" s="120"/>
    </row>
    <row r="69" spans="1:17" s="59" customFormat="1" ht="69.75" hidden="1" customHeight="1" x14ac:dyDescent="0.25">
      <c r="A69" s="113"/>
      <c r="B69" s="136" t="s">
        <v>159</v>
      </c>
      <c r="C69" s="148" t="s">
        <v>224</v>
      </c>
      <c r="D69" s="148"/>
      <c r="E69" s="149" t="s">
        <v>209</v>
      </c>
      <c r="F69" s="116"/>
      <c r="G69" s="117"/>
      <c r="H69" s="117"/>
      <c r="I69" s="119"/>
      <c r="J69" s="119"/>
      <c r="K69" s="119"/>
      <c r="L69" s="119"/>
      <c r="M69" s="120"/>
    </row>
    <row r="70" spans="1:17" s="59" customFormat="1" ht="69.75" customHeight="1" x14ac:dyDescent="0.25">
      <c r="A70" s="113"/>
      <c r="B70" s="136" t="s">
        <v>159</v>
      </c>
      <c r="C70" s="148" t="s">
        <v>288</v>
      </c>
      <c r="D70" s="148" t="s">
        <v>292</v>
      </c>
      <c r="E70" s="140" t="s">
        <v>214</v>
      </c>
      <c r="F70" s="116"/>
      <c r="G70" s="117"/>
      <c r="H70" s="117"/>
      <c r="I70" s="119">
        <v>1058.1350600000001</v>
      </c>
      <c r="J70" s="119">
        <v>2074.9699700000001</v>
      </c>
      <c r="K70" s="119"/>
      <c r="L70" s="119"/>
      <c r="M70" s="120"/>
    </row>
    <row r="71" spans="1:17" s="59" customFormat="1" ht="69.75" hidden="1" customHeight="1" x14ac:dyDescent="0.25">
      <c r="A71" s="113"/>
      <c r="B71" s="136"/>
      <c r="C71" s="150" t="s">
        <v>199</v>
      </c>
      <c r="D71" s="150"/>
      <c r="E71" s="138" t="s">
        <v>210</v>
      </c>
      <c r="F71" s="116"/>
      <c r="G71" s="117"/>
      <c r="H71" s="117"/>
      <c r="I71" s="119"/>
      <c r="J71" s="119"/>
      <c r="K71" s="119"/>
      <c r="L71" s="119"/>
      <c r="M71" s="120"/>
    </row>
    <row r="72" spans="1:17" s="59" customFormat="1" ht="69.75" customHeight="1" x14ac:dyDescent="0.25">
      <c r="A72" s="113"/>
      <c r="B72" s="136" t="s">
        <v>159</v>
      </c>
      <c r="C72" s="148" t="s">
        <v>288</v>
      </c>
      <c r="D72" s="148" t="s">
        <v>293</v>
      </c>
      <c r="E72" s="141" t="s">
        <v>294</v>
      </c>
      <c r="F72" s="116"/>
      <c r="G72" s="117"/>
      <c r="H72" s="117"/>
      <c r="I72" s="119">
        <v>200</v>
      </c>
      <c r="J72" s="119"/>
      <c r="K72" s="119"/>
      <c r="L72" s="119"/>
      <c r="M72" s="120"/>
    </row>
    <row r="73" spans="1:17" s="59" customFormat="1" ht="69.75" customHeight="1" x14ac:dyDescent="0.25">
      <c r="A73" s="113"/>
      <c r="B73" s="136" t="s">
        <v>159</v>
      </c>
      <c r="C73" s="148" t="s">
        <v>288</v>
      </c>
      <c r="D73" s="148" t="s">
        <v>295</v>
      </c>
      <c r="E73" s="140" t="s">
        <v>296</v>
      </c>
      <c r="F73" s="116"/>
      <c r="G73" s="117"/>
      <c r="H73" s="117"/>
      <c r="I73" s="119">
        <v>200</v>
      </c>
      <c r="J73" s="119"/>
      <c r="K73" s="119"/>
      <c r="L73" s="119"/>
      <c r="M73" s="120"/>
    </row>
    <row r="74" spans="1:17" s="59" customFormat="1" ht="69.75" customHeight="1" x14ac:dyDescent="0.25">
      <c r="A74" s="113"/>
      <c r="B74" s="136" t="s">
        <v>159</v>
      </c>
      <c r="C74" s="148" t="s">
        <v>288</v>
      </c>
      <c r="D74" s="148" t="s">
        <v>291</v>
      </c>
      <c r="E74" s="140" t="s">
        <v>227</v>
      </c>
      <c r="F74" s="116"/>
      <c r="G74" s="117"/>
      <c r="H74" s="117"/>
      <c r="I74" s="119">
        <v>10.119999999999999</v>
      </c>
      <c r="J74" s="119"/>
      <c r="K74" s="119"/>
      <c r="L74" s="119"/>
      <c r="M74" s="120"/>
    </row>
    <row r="75" spans="1:17" s="59" customFormat="1" ht="69.75" customHeight="1" x14ac:dyDescent="0.25">
      <c r="A75" s="113"/>
      <c r="B75" s="136" t="s">
        <v>159</v>
      </c>
      <c r="C75" s="148" t="s">
        <v>288</v>
      </c>
      <c r="D75" s="148" t="s">
        <v>290</v>
      </c>
      <c r="E75" s="140" t="s">
        <v>217</v>
      </c>
      <c r="F75" s="116"/>
      <c r="G75" s="117"/>
      <c r="H75" s="117"/>
      <c r="I75" s="119">
        <v>3530</v>
      </c>
      <c r="J75" s="119">
        <v>485.98200000000003</v>
      </c>
      <c r="K75" s="119">
        <v>362589.61200000002</v>
      </c>
      <c r="L75" s="119"/>
      <c r="M75" s="120"/>
    </row>
    <row r="76" spans="1:17" s="59" customFormat="1" ht="69.75" customHeight="1" x14ac:dyDescent="0.25">
      <c r="A76" s="113"/>
      <c r="B76" s="146" t="s">
        <v>157</v>
      </c>
      <c r="C76" s="148" t="s">
        <v>314</v>
      </c>
      <c r="D76" s="148" t="s">
        <v>315</v>
      </c>
      <c r="E76" s="151" t="s">
        <v>316</v>
      </c>
      <c r="F76" s="116"/>
      <c r="G76" s="117"/>
      <c r="H76" s="117"/>
      <c r="I76" s="152">
        <v>276.8</v>
      </c>
      <c r="J76" s="119">
        <f>17.4+209</f>
        <v>226.4</v>
      </c>
      <c r="K76" s="119">
        <f>17+204.4</f>
        <v>221.4</v>
      </c>
      <c r="L76" s="119">
        <f>17.7+212.2</f>
        <v>229.89999999999998</v>
      </c>
      <c r="M76" s="120"/>
      <c r="N76" s="58"/>
    </row>
    <row r="77" spans="1:17" s="59" customFormat="1" ht="69.75" customHeight="1" x14ac:dyDescent="0.25">
      <c r="A77" s="113"/>
      <c r="B77" s="147" t="s">
        <v>307</v>
      </c>
      <c r="C77" s="148" t="s">
        <v>308</v>
      </c>
      <c r="D77" s="148" t="s">
        <v>309</v>
      </c>
      <c r="E77" s="153" t="s">
        <v>220</v>
      </c>
      <c r="F77" s="116"/>
      <c r="G77" s="117"/>
      <c r="H77" s="117"/>
      <c r="I77" s="152">
        <v>627</v>
      </c>
      <c r="J77" s="119">
        <v>677.4</v>
      </c>
      <c r="K77" s="119">
        <v>673.2</v>
      </c>
      <c r="L77" s="119">
        <v>700.2</v>
      </c>
      <c r="M77" s="120"/>
    </row>
    <row r="78" spans="1:17" s="59" customFormat="1" ht="95.25" customHeight="1" x14ac:dyDescent="0.25">
      <c r="A78" s="113"/>
      <c r="B78" s="114" t="s">
        <v>297</v>
      </c>
      <c r="C78" s="148" t="s">
        <v>298</v>
      </c>
      <c r="D78" s="148" t="s">
        <v>292</v>
      </c>
      <c r="E78" s="140" t="s">
        <v>214</v>
      </c>
      <c r="F78" s="116"/>
      <c r="G78" s="117"/>
      <c r="H78" s="117"/>
      <c r="I78" s="152">
        <v>545</v>
      </c>
      <c r="J78" s="119">
        <v>534</v>
      </c>
      <c r="K78" s="119">
        <v>534</v>
      </c>
      <c r="L78" s="119">
        <v>534</v>
      </c>
      <c r="M78" s="120"/>
      <c r="Q78" s="57"/>
    </row>
    <row r="79" spans="1:17" s="59" customFormat="1" ht="90.75" customHeight="1" x14ac:dyDescent="0.25">
      <c r="A79" s="113"/>
      <c r="B79" s="121" t="s">
        <v>299</v>
      </c>
      <c r="C79" s="148" t="s">
        <v>300</v>
      </c>
      <c r="D79" s="148" t="s">
        <v>290</v>
      </c>
      <c r="E79" s="154" t="s">
        <v>217</v>
      </c>
      <c r="F79" s="116"/>
      <c r="G79" s="117"/>
      <c r="H79" s="117"/>
      <c r="I79" s="152">
        <v>3510</v>
      </c>
      <c r="J79" s="119">
        <v>4416</v>
      </c>
      <c r="K79" s="119">
        <v>4416</v>
      </c>
      <c r="L79" s="119">
        <v>4416</v>
      </c>
      <c r="M79" s="120"/>
    </row>
    <row r="80" spans="1:17" s="59" customFormat="1" ht="69.75" hidden="1" customHeight="1" x14ac:dyDescent="0.25">
      <c r="A80" s="113"/>
      <c r="B80" s="136" t="s">
        <v>158</v>
      </c>
      <c r="C80" s="150" t="s">
        <v>201</v>
      </c>
      <c r="D80" s="150"/>
      <c r="E80" s="137" t="s">
        <v>155</v>
      </c>
      <c r="F80" s="116"/>
      <c r="G80" s="117"/>
      <c r="H80" s="117"/>
      <c r="I80" s="152"/>
      <c r="J80" s="119"/>
      <c r="K80" s="119"/>
      <c r="L80" s="119"/>
      <c r="M80" s="120"/>
      <c r="N80" s="58">
        <f>I81+I82+I83+I84+I85+I86</f>
        <v>137381.1</v>
      </c>
      <c r="O80" s="58">
        <f>J81+J82+J83+J84+J85+J86</f>
        <v>135803.1</v>
      </c>
    </row>
    <row r="81" spans="1:14" s="59" customFormat="1" ht="69.75" customHeight="1" x14ac:dyDescent="0.25">
      <c r="A81" s="113"/>
      <c r="B81" s="146" t="s">
        <v>326</v>
      </c>
      <c r="C81" s="148" t="s">
        <v>319</v>
      </c>
      <c r="D81" s="148" t="s">
        <v>289</v>
      </c>
      <c r="E81" s="140" t="s">
        <v>212</v>
      </c>
      <c r="F81" s="116"/>
      <c r="G81" s="117"/>
      <c r="H81" s="117"/>
      <c r="I81" s="152">
        <f>1121+2082</f>
        <v>3203</v>
      </c>
      <c r="J81" s="119">
        <f>2086+1121</f>
        <v>3207</v>
      </c>
      <c r="K81" s="119">
        <f>2086+1121</f>
        <v>3207</v>
      </c>
      <c r="L81" s="119">
        <f>2086+1121</f>
        <v>3207</v>
      </c>
      <c r="M81" s="120"/>
    </row>
    <row r="82" spans="1:14" s="59" customFormat="1" ht="69.75" customHeight="1" x14ac:dyDescent="0.25">
      <c r="A82" s="113"/>
      <c r="B82" s="146" t="s">
        <v>326</v>
      </c>
      <c r="C82" s="148" t="s">
        <v>319</v>
      </c>
      <c r="D82" s="148" t="s">
        <v>292</v>
      </c>
      <c r="E82" s="140" t="s">
        <v>214</v>
      </c>
      <c r="F82" s="116"/>
      <c r="G82" s="117"/>
      <c r="H82" s="117"/>
      <c r="I82" s="152">
        <f>23022+3278+99120+1362+3335.2</f>
        <v>130117.2</v>
      </c>
      <c r="J82" s="119">
        <f>97671+3866+27047</f>
        <v>128584</v>
      </c>
      <c r="K82" s="119">
        <f>97671+3866+27047</f>
        <v>128584</v>
      </c>
      <c r="L82" s="119">
        <f>97671+3866+27047</f>
        <v>128584</v>
      </c>
      <c r="M82" s="120"/>
    </row>
    <row r="83" spans="1:14" s="59" customFormat="1" ht="69.75" customHeight="1" x14ac:dyDescent="0.25">
      <c r="A83" s="113"/>
      <c r="B83" s="146" t="s">
        <v>326</v>
      </c>
      <c r="C83" s="148" t="s">
        <v>319</v>
      </c>
      <c r="D83" s="148" t="s">
        <v>302</v>
      </c>
      <c r="E83" s="140" t="s">
        <v>304</v>
      </c>
      <c r="F83" s="116"/>
      <c r="G83" s="117"/>
      <c r="H83" s="117"/>
      <c r="I83" s="152">
        <f>965+279.0314+480+183+150+681.9686</f>
        <v>2739</v>
      </c>
      <c r="J83" s="119">
        <f>966+480+190+961</f>
        <v>2597</v>
      </c>
      <c r="K83" s="119">
        <f>966+480+190+961</f>
        <v>2597</v>
      </c>
      <c r="L83" s="119">
        <f>966+480+190+961</f>
        <v>2597</v>
      </c>
      <c r="M83" s="120"/>
      <c r="N83" s="65"/>
    </row>
    <row r="84" spans="1:14" s="59" customFormat="1" ht="69.75" hidden="1" customHeight="1" x14ac:dyDescent="0.25">
      <c r="A84" s="113"/>
      <c r="B84" s="136"/>
      <c r="C84" s="150" t="s">
        <v>202</v>
      </c>
      <c r="D84" s="150"/>
      <c r="E84" s="154" t="s">
        <v>203</v>
      </c>
      <c r="F84" s="116"/>
      <c r="G84" s="117"/>
      <c r="H84" s="117"/>
      <c r="I84" s="155"/>
      <c r="J84" s="119"/>
      <c r="K84" s="119"/>
      <c r="L84" s="119"/>
      <c r="M84" s="120"/>
    </row>
    <row r="85" spans="1:14" s="59" customFormat="1" ht="69.75" customHeight="1" x14ac:dyDescent="0.25">
      <c r="A85" s="113"/>
      <c r="B85" s="146" t="s">
        <v>326</v>
      </c>
      <c r="C85" s="148" t="s">
        <v>319</v>
      </c>
      <c r="D85" s="148" t="s">
        <v>318</v>
      </c>
      <c r="E85" s="140" t="s">
        <v>317</v>
      </c>
      <c r="F85" s="116"/>
      <c r="G85" s="117"/>
      <c r="H85" s="117"/>
      <c r="I85" s="152">
        <v>71.400000000000006</v>
      </c>
      <c r="J85" s="119">
        <v>71.400000000000006</v>
      </c>
      <c r="K85" s="119">
        <v>71.400000000000006</v>
      </c>
      <c r="L85" s="119">
        <v>71.400000000000006</v>
      </c>
      <c r="M85" s="120"/>
    </row>
    <row r="86" spans="1:14" s="59" customFormat="1" ht="69.75" customHeight="1" x14ac:dyDescent="0.25">
      <c r="A86" s="113"/>
      <c r="B86" s="146" t="s">
        <v>326</v>
      </c>
      <c r="C86" s="148" t="s">
        <v>319</v>
      </c>
      <c r="D86" s="148" t="s">
        <v>320</v>
      </c>
      <c r="E86" s="140" t="s">
        <v>187</v>
      </c>
      <c r="F86" s="116"/>
      <c r="G86" s="117"/>
      <c r="H86" s="117"/>
      <c r="I86" s="152">
        <v>1250.5</v>
      </c>
      <c r="J86" s="119">
        <v>1343.7</v>
      </c>
      <c r="K86" s="119">
        <v>1343.7</v>
      </c>
      <c r="L86" s="119">
        <v>1343.7</v>
      </c>
      <c r="M86" s="120"/>
    </row>
    <row r="87" spans="1:14" s="59" customFormat="1" ht="96.75" customHeight="1" x14ac:dyDescent="0.25">
      <c r="A87" s="113"/>
      <c r="B87" s="114" t="s">
        <v>301</v>
      </c>
      <c r="C87" s="148" t="s">
        <v>303</v>
      </c>
      <c r="D87" s="148" t="s">
        <v>302</v>
      </c>
      <c r="E87" s="140" t="s">
        <v>304</v>
      </c>
      <c r="F87" s="116"/>
      <c r="G87" s="117"/>
      <c r="H87" s="117"/>
      <c r="I87" s="152">
        <v>1526</v>
      </c>
      <c r="J87" s="119">
        <v>1890</v>
      </c>
      <c r="K87" s="119">
        <v>1890</v>
      </c>
      <c r="L87" s="119">
        <v>1890</v>
      </c>
      <c r="M87" s="120"/>
    </row>
    <row r="88" spans="1:14" s="59" customFormat="1" ht="140.25" customHeight="1" x14ac:dyDescent="0.25">
      <c r="A88" s="113"/>
      <c r="B88" s="136" t="s">
        <v>305</v>
      </c>
      <c r="C88" s="148" t="s">
        <v>306</v>
      </c>
      <c r="D88" s="148" t="s">
        <v>292</v>
      </c>
      <c r="E88" s="140" t="s">
        <v>214</v>
      </c>
      <c r="F88" s="116"/>
      <c r="G88" s="117"/>
      <c r="H88" s="117"/>
      <c r="I88" s="152">
        <v>1140</v>
      </c>
      <c r="J88" s="119">
        <v>1218</v>
      </c>
      <c r="K88" s="119">
        <v>1218</v>
      </c>
      <c r="L88" s="119">
        <v>1218</v>
      </c>
      <c r="M88" s="120"/>
    </row>
    <row r="89" spans="1:14" s="59" customFormat="1" ht="18.75" hidden="1" customHeight="1" x14ac:dyDescent="0.25">
      <c r="A89" s="113"/>
      <c r="B89" s="114" t="s">
        <v>211</v>
      </c>
      <c r="C89" s="148" t="s">
        <v>200</v>
      </c>
      <c r="D89" s="148"/>
      <c r="E89" s="140" t="s">
        <v>214</v>
      </c>
      <c r="F89" s="116"/>
      <c r="G89" s="117"/>
      <c r="H89" s="117"/>
      <c r="I89" s="152"/>
      <c r="J89" s="119"/>
      <c r="K89" s="119"/>
      <c r="L89" s="119"/>
      <c r="M89" s="120"/>
    </row>
    <row r="90" spans="1:14" s="59" customFormat="1" ht="124.5" customHeight="1" x14ac:dyDescent="0.25">
      <c r="A90" s="113"/>
      <c r="B90" s="114" t="s">
        <v>310</v>
      </c>
      <c r="C90" s="148" t="s">
        <v>311</v>
      </c>
      <c r="D90" s="148" t="s">
        <v>292</v>
      </c>
      <c r="E90" s="140" t="s">
        <v>214</v>
      </c>
      <c r="F90" s="116"/>
      <c r="G90" s="117"/>
      <c r="H90" s="117"/>
      <c r="I90" s="152">
        <v>1320.90328</v>
      </c>
      <c r="J90" s="119">
        <v>1391.26297</v>
      </c>
      <c r="K90" s="119">
        <v>1327.3682799999999</v>
      </c>
      <c r="L90" s="119">
        <v>1327.3685399999999</v>
      </c>
      <c r="M90" s="120"/>
    </row>
    <row r="91" spans="1:14" s="59" customFormat="1" ht="111" customHeight="1" x14ac:dyDescent="0.25">
      <c r="A91" s="113"/>
      <c r="B91" s="147" t="s">
        <v>312</v>
      </c>
      <c r="C91" s="148" t="s">
        <v>313</v>
      </c>
      <c r="D91" s="148" t="s">
        <v>302</v>
      </c>
      <c r="E91" s="140" t="s">
        <v>304</v>
      </c>
      <c r="F91" s="116"/>
      <c r="G91" s="117"/>
      <c r="H91" s="117"/>
      <c r="I91" s="152">
        <v>668.87</v>
      </c>
      <c r="J91" s="119">
        <v>790.7</v>
      </c>
      <c r="K91" s="119">
        <v>740.3</v>
      </c>
      <c r="L91" s="119">
        <v>762</v>
      </c>
      <c r="M91" s="120"/>
    </row>
    <row r="92" spans="1:14" s="59" customFormat="1" ht="99.75" hidden="1" customHeight="1" x14ac:dyDescent="0.25">
      <c r="A92" s="113"/>
      <c r="B92" s="147"/>
      <c r="C92" s="148"/>
      <c r="D92" s="148"/>
      <c r="E92" s="140"/>
      <c r="F92" s="116"/>
      <c r="G92" s="117"/>
      <c r="H92" s="117"/>
      <c r="I92" s="155"/>
      <c r="J92" s="119"/>
      <c r="K92" s="119"/>
      <c r="L92" s="119"/>
      <c r="M92" s="120"/>
    </row>
    <row r="93" spans="1:14" s="59" customFormat="1" ht="69.75" hidden="1" customHeight="1" x14ac:dyDescent="0.25">
      <c r="A93" s="113"/>
      <c r="B93" s="147"/>
      <c r="C93" s="150"/>
      <c r="D93" s="150"/>
      <c r="E93" s="137"/>
      <c r="F93" s="116"/>
      <c r="G93" s="117"/>
      <c r="H93" s="117"/>
      <c r="I93" s="119"/>
      <c r="J93" s="119"/>
      <c r="K93" s="119"/>
      <c r="L93" s="119"/>
      <c r="M93" s="120"/>
    </row>
    <row r="94" spans="1:14" s="59" customFormat="1" ht="69.75" hidden="1" customHeight="1" x14ac:dyDescent="0.25">
      <c r="A94" s="113"/>
      <c r="B94" s="121"/>
      <c r="C94" s="156" t="s">
        <v>216</v>
      </c>
      <c r="D94" s="156"/>
      <c r="E94" s="147" t="s">
        <v>215</v>
      </c>
      <c r="F94" s="116"/>
      <c r="G94" s="117"/>
      <c r="H94" s="117"/>
      <c r="I94" s="119"/>
      <c r="J94" s="119"/>
      <c r="K94" s="119"/>
      <c r="L94" s="119"/>
      <c r="M94" s="120"/>
    </row>
    <row r="95" spans="1:14" s="59" customFormat="1" ht="69.75" customHeight="1" x14ac:dyDescent="0.25">
      <c r="A95" s="113"/>
      <c r="B95" s="121" t="s">
        <v>323</v>
      </c>
      <c r="C95" s="122" t="s">
        <v>324</v>
      </c>
      <c r="D95" s="122">
        <v>922</v>
      </c>
      <c r="E95" s="123" t="s">
        <v>161</v>
      </c>
      <c r="F95" s="116"/>
      <c r="G95" s="117"/>
      <c r="H95" s="117"/>
      <c r="I95" s="119">
        <v>72.2</v>
      </c>
      <c r="J95" s="119">
        <v>62</v>
      </c>
      <c r="K95" s="119"/>
      <c r="L95" s="119"/>
      <c r="M95" s="120"/>
    </row>
    <row r="96" spans="1:14" s="59" customFormat="1" ht="69.75" customHeight="1" x14ac:dyDescent="0.25">
      <c r="A96" s="113"/>
      <c r="B96" s="121" t="s">
        <v>323</v>
      </c>
      <c r="C96" s="122" t="s">
        <v>324</v>
      </c>
      <c r="D96" s="122">
        <v>932</v>
      </c>
      <c r="E96" s="123" t="s">
        <v>162</v>
      </c>
      <c r="F96" s="116"/>
      <c r="G96" s="117"/>
      <c r="H96" s="117"/>
      <c r="I96" s="119">
        <v>64.5</v>
      </c>
      <c r="J96" s="119">
        <v>55.2</v>
      </c>
      <c r="K96" s="119"/>
      <c r="L96" s="119"/>
      <c r="M96" s="120"/>
    </row>
    <row r="97" spans="1:13" s="59" customFormat="1" ht="69.75" hidden="1" customHeight="1" x14ac:dyDescent="0.25">
      <c r="A97" s="113"/>
      <c r="B97" s="157" t="s">
        <v>204</v>
      </c>
      <c r="C97" s="122" t="s">
        <v>206</v>
      </c>
      <c r="D97" s="122"/>
      <c r="E97" s="147"/>
      <c r="F97" s="116"/>
      <c r="G97" s="117"/>
      <c r="H97" s="117"/>
      <c r="I97" s="119"/>
      <c r="J97" s="119"/>
      <c r="K97" s="119"/>
      <c r="L97" s="119"/>
      <c r="M97" s="120"/>
    </row>
    <row r="98" spans="1:13" s="59" customFormat="1" ht="69.75" hidden="1" customHeight="1" x14ac:dyDescent="0.25">
      <c r="A98" s="113"/>
      <c r="B98" s="157"/>
      <c r="C98" s="122" t="s">
        <v>205</v>
      </c>
      <c r="D98" s="122"/>
      <c r="E98" s="147" t="s">
        <v>207</v>
      </c>
      <c r="F98" s="116"/>
      <c r="G98" s="117"/>
      <c r="H98" s="117"/>
      <c r="I98" s="119"/>
      <c r="J98" s="119"/>
      <c r="K98" s="119"/>
      <c r="L98" s="119"/>
      <c r="M98" s="120"/>
    </row>
    <row r="99" spans="1:13" s="59" customFormat="1" ht="136.5" customHeight="1" x14ac:dyDescent="0.25">
      <c r="A99" s="113"/>
      <c r="B99" s="121" t="s">
        <v>321</v>
      </c>
      <c r="C99" s="115" t="s">
        <v>322</v>
      </c>
      <c r="D99" s="115">
        <v>813</v>
      </c>
      <c r="E99" s="140" t="s">
        <v>214</v>
      </c>
      <c r="F99" s="116"/>
      <c r="G99" s="117"/>
      <c r="H99" s="117"/>
      <c r="I99" s="119">
        <v>4636.1170000000002</v>
      </c>
      <c r="J99" s="119">
        <v>4636.1000000000004</v>
      </c>
      <c r="K99" s="119">
        <v>4636.1000000000004</v>
      </c>
      <c r="L99" s="119">
        <v>5378.2</v>
      </c>
      <c r="M99" s="120"/>
    </row>
    <row r="100" spans="1:13" s="59" customFormat="1" ht="88.5" customHeight="1" x14ac:dyDescent="0.25">
      <c r="A100" s="113"/>
      <c r="B100" s="114" t="s">
        <v>87</v>
      </c>
      <c r="C100" s="115" t="s">
        <v>152</v>
      </c>
      <c r="D100" s="115">
        <v>903</v>
      </c>
      <c r="E100" s="123" t="s">
        <v>175</v>
      </c>
      <c r="F100" s="116"/>
      <c r="G100" s="117"/>
      <c r="H100" s="117"/>
      <c r="I100" s="119">
        <v>1700</v>
      </c>
      <c r="J100" s="119"/>
      <c r="K100" s="119"/>
      <c r="L100" s="119"/>
      <c r="M100" s="120"/>
    </row>
    <row r="101" spans="1:13" s="59" customFormat="1" ht="91.5" customHeight="1" x14ac:dyDescent="0.25">
      <c r="A101" s="158"/>
      <c r="B101" s="159" t="s">
        <v>89</v>
      </c>
      <c r="C101" s="160" t="s">
        <v>325</v>
      </c>
      <c r="D101" s="160">
        <v>903</v>
      </c>
      <c r="E101" s="161" t="s">
        <v>175</v>
      </c>
      <c r="F101" s="162"/>
      <c r="G101" s="163"/>
      <c r="H101" s="163"/>
      <c r="I101" s="164">
        <v>-164.24652</v>
      </c>
      <c r="J101" s="164"/>
      <c r="K101" s="164"/>
      <c r="L101" s="164"/>
      <c r="M101" s="165"/>
    </row>
    <row r="102" spans="1:13" s="59" customFormat="1" ht="36" customHeight="1" thickBot="1" x14ac:dyDescent="0.3">
      <c r="A102" s="99"/>
      <c r="B102" s="100" t="s">
        <v>195</v>
      </c>
      <c r="C102" s="101"/>
      <c r="D102" s="101"/>
      <c r="E102" s="101"/>
      <c r="F102" s="102" t="e">
        <f>#REF!+#REF!+#REF!+#REF!</f>
        <v>#REF!</v>
      </c>
      <c r="G102" s="103" t="e">
        <f>#REF!+#REF!+#REF!+#REF!</f>
        <v>#REF!</v>
      </c>
      <c r="H102" s="103" t="e">
        <f>#REF!+#REF!+#REF!+#REF!</f>
        <v>#REF!</v>
      </c>
      <c r="I102" s="104">
        <f>I10+I60+I61+I62+I64+I67+I70+I72+I73+I74+I75+I76+I77+I78+I79+I81+I82+I83+I85+I86+I87+I88+I90+I91+I92+I95+I96+I99+I101+I100</f>
        <v>705507.27981999982</v>
      </c>
      <c r="J102" s="104">
        <f t="shared" ref="J102:L102" si="0">J10+J60+J61+J62+J64+J67+J70+J72+J73+J74+J75+J76+J77+J78+J79+J81+J82+J83+J85+J86+J87+J88+J90+J91+J92+J95+J96+J99+J101+J100</f>
        <v>808522.4049399998</v>
      </c>
      <c r="K102" s="104">
        <f t="shared" si="0"/>
        <v>1182212.78828</v>
      </c>
      <c r="L102" s="104">
        <f t="shared" si="0"/>
        <v>871500.26753999991</v>
      </c>
      <c r="M102" s="105"/>
    </row>
    <row r="104" spans="1:13" x14ac:dyDescent="0.25">
      <c r="I104" s="55"/>
    </row>
    <row r="105" spans="1:13" x14ac:dyDescent="0.25">
      <c r="I105" s="56"/>
    </row>
  </sheetData>
  <mergeCells count="14">
    <mergeCell ref="B97:B98"/>
    <mergeCell ref="J7:J8"/>
    <mergeCell ref="K7:L7"/>
    <mergeCell ref="D6:D8"/>
    <mergeCell ref="A3:M3"/>
    <mergeCell ref="A6:A8"/>
    <mergeCell ref="B6:B8"/>
    <mergeCell ref="C6:C8"/>
    <mergeCell ref="E6:E8"/>
    <mergeCell ref="F6:F8"/>
    <mergeCell ref="G6:L6"/>
    <mergeCell ref="M6:M8"/>
    <mergeCell ref="G7:H7"/>
    <mergeCell ref="I7:I8"/>
  </mergeCells>
  <pageMargins left="0.39370078740157483" right="0" top="0.15748031496062992" bottom="0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Реестр источников доходов СМР </vt:lpstr>
      <vt:lpstr>Реестр источников доходов СМР</vt:lpstr>
      <vt:lpstr>'Реестр источников доходов СМР'!Заголовки_для_печати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2021-11-14T23:05:11Z</dcterms:modified>
</cp:coreProperties>
</file>